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codeName="ThisWorkbook" autoCompressPictures="0" defaultThemeVersion="124226"/>
  <mc:AlternateContent xmlns:mc="http://schemas.openxmlformats.org/markup-compatibility/2006">
    <mc:Choice Requires="x15">
      <x15ac:absPath xmlns:x15ac="http://schemas.microsoft.com/office/spreadsheetml/2010/11/ac" url="\\office.ads.gvsu.edu\dfs\International-Affairs-Data\SHARED\Faculty-led\FL Programs 2024-25\"/>
    </mc:Choice>
  </mc:AlternateContent>
  <xr:revisionPtr revIDLastSave="0" documentId="13_ncr:1_{92F68623-CA85-4753-BFE4-A7F6B68E3B62}" xr6:coauthVersionLast="47" xr6:coauthVersionMax="47" xr10:uidLastSave="{00000000-0000-0000-0000-000000000000}"/>
  <bookViews>
    <workbookView xWindow="-7890" yWindow="-14325" windowWidth="17280" windowHeight="8970" xr2:uid="{00000000-000D-0000-FFFF-FFFF00000000}"/>
  </bookViews>
  <sheets>
    <sheet name="Budget" sheetId="14" r:id="rId1"/>
    <sheet name="Checklist" sheetId="13" r:id="rId2"/>
    <sheet name="Overview" sheetId="16" r:id="rId3"/>
  </sheets>
  <definedNames>
    <definedName name="_xlnm.Print_Area" localSheetId="0">Budget!$A$1:$T$90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H76" i="14" l="1"/>
  <c r="K76" i="14" s="1"/>
  <c r="H58" i="14"/>
  <c r="K58" i="14" s="1"/>
  <c r="H57" i="14"/>
  <c r="K57" i="14" s="1"/>
  <c r="P37" i="14"/>
  <c r="H66" i="14" l="1"/>
  <c r="K66" i="14" s="1"/>
  <c r="H65" i="14"/>
  <c r="K65" i="14" s="1"/>
  <c r="H72" i="14"/>
  <c r="K72" i="14" s="1"/>
  <c r="H71" i="14"/>
  <c r="K71" i="14" s="1"/>
  <c r="H70" i="14"/>
  <c r="K70" i="14"/>
  <c r="J16" i="16"/>
  <c r="J25" i="16"/>
  <c r="J23" i="16"/>
  <c r="J22" i="16"/>
  <c r="J20" i="16"/>
  <c r="J18" i="16"/>
  <c r="C30" i="16"/>
  <c r="C24" i="16"/>
  <c r="E23" i="16"/>
  <c r="C23" i="16"/>
  <c r="C22" i="16"/>
  <c r="C14" i="16"/>
  <c r="B16" i="16"/>
  <c r="B17" i="16"/>
  <c r="B14" i="16"/>
  <c r="B15" i="16"/>
  <c r="B13" i="16"/>
  <c r="C13" i="16"/>
  <c r="C11" i="16"/>
  <c r="K14" i="16"/>
  <c r="P29" i="14"/>
  <c r="S79" i="14"/>
  <c r="S80" i="14"/>
  <c r="S81" i="14"/>
  <c r="S82" i="14"/>
  <c r="S83" i="14"/>
  <c r="S84" i="14"/>
  <c r="S68" i="14"/>
  <c r="J19" i="14"/>
  <c r="S19" i="14" s="1"/>
  <c r="J16" i="14"/>
  <c r="M16" i="14" s="1"/>
  <c r="K83" i="14"/>
  <c r="H67" i="14"/>
  <c r="K67" i="14" s="1"/>
  <c r="H61" i="14"/>
  <c r="K61" i="14" s="1"/>
  <c r="H39" i="14"/>
  <c r="K39" i="14" s="1"/>
  <c r="H37" i="14"/>
  <c r="K37" i="14" s="1"/>
  <c r="H35" i="14"/>
  <c r="K35" i="14" s="1"/>
  <c r="H29" i="14"/>
  <c r="K29" i="14" s="1"/>
  <c r="H27" i="14"/>
  <c r="K27" i="14" s="1"/>
  <c r="H22" i="14"/>
  <c r="K22" i="14" s="1"/>
  <c r="H16" i="14"/>
  <c r="H17" i="14"/>
  <c r="K17" i="14" s="1"/>
  <c r="P61" i="14"/>
  <c r="P54" i="14"/>
  <c r="P42" i="14"/>
  <c r="P22" i="14"/>
  <c r="P16" i="14"/>
  <c r="I62" i="14"/>
  <c r="L62" i="14" s="1"/>
  <c r="I78" i="14"/>
  <c r="L78" i="14" s="1"/>
  <c r="L74" i="14"/>
  <c r="I75" i="14"/>
  <c r="L75" i="14" s="1"/>
  <c r="I69" i="14"/>
  <c r="L69" i="14" s="1"/>
  <c r="I63" i="14"/>
  <c r="L63" i="14" s="1"/>
  <c r="I64" i="14"/>
  <c r="L64" i="14" s="1"/>
  <c r="I67" i="14"/>
  <c r="L67" i="14" s="1"/>
  <c r="I61" i="14"/>
  <c r="L61" i="14" s="1"/>
  <c r="I55" i="14"/>
  <c r="L55" i="14" s="1"/>
  <c r="I56" i="14"/>
  <c r="L56" i="14" s="1"/>
  <c r="I59" i="14"/>
  <c r="L59" i="14" s="1"/>
  <c r="I54" i="14"/>
  <c r="L54" i="14" s="1"/>
  <c r="H18" i="14"/>
  <c r="I44" i="14"/>
  <c r="L44" i="14" s="1"/>
  <c r="I43" i="14"/>
  <c r="L43" i="14" s="1"/>
  <c r="I45" i="14"/>
  <c r="L45" i="14" s="1"/>
  <c r="I46" i="14"/>
  <c r="L46" i="14" s="1"/>
  <c r="I47" i="14"/>
  <c r="L47" i="14" s="1"/>
  <c r="I48" i="14"/>
  <c r="L48" i="14" s="1"/>
  <c r="I49" i="14"/>
  <c r="L49" i="14" s="1"/>
  <c r="I50" i="14"/>
  <c r="L50" i="14" s="1"/>
  <c r="I51" i="14"/>
  <c r="L51" i="14" s="1"/>
  <c r="I52" i="14"/>
  <c r="L52" i="14" s="1"/>
  <c r="I42" i="14"/>
  <c r="L42" i="14" s="1"/>
  <c r="I38" i="14"/>
  <c r="L38" i="14" s="1"/>
  <c r="I39" i="14"/>
  <c r="L39" i="14" s="1"/>
  <c r="I40" i="14"/>
  <c r="L40" i="14" s="1"/>
  <c r="L37" i="14"/>
  <c r="I35" i="14"/>
  <c r="L35" i="14" s="1"/>
  <c r="I29" i="14"/>
  <c r="L29" i="14" s="1"/>
  <c r="I27" i="14"/>
  <c r="L27" i="14" s="1"/>
  <c r="I23" i="14"/>
  <c r="L23" i="14" s="1"/>
  <c r="I22" i="14"/>
  <c r="L22" i="14" s="1"/>
  <c r="I16" i="14"/>
  <c r="I17" i="14"/>
  <c r="L17" i="14" s="1"/>
  <c r="H82" i="14"/>
  <c r="K82" i="14" s="1"/>
  <c r="H81" i="14"/>
  <c r="K81" i="14" s="1"/>
  <c r="H80" i="14"/>
  <c r="K80" i="14" s="1"/>
  <c r="J78" i="14"/>
  <c r="M78" i="14" s="1"/>
  <c r="H78" i="14"/>
  <c r="K78" i="14" s="1"/>
  <c r="J77" i="14"/>
  <c r="M77" i="14" s="1"/>
  <c r="J75" i="14"/>
  <c r="M75" i="14" s="1"/>
  <c r="H75" i="14"/>
  <c r="K75" i="14" s="1"/>
  <c r="J74" i="14"/>
  <c r="S74" i="14" s="1"/>
  <c r="H74" i="14"/>
  <c r="K74" i="14" s="1"/>
  <c r="J73" i="14"/>
  <c r="S73" i="14" s="1"/>
  <c r="H73" i="14"/>
  <c r="K73" i="14" s="1"/>
  <c r="J69" i="14"/>
  <c r="M69" i="14" s="1"/>
  <c r="H69" i="14"/>
  <c r="K69" i="14" s="1"/>
  <c r="J67" i="14"/>
  <c r="S67" i="14" s="1"/>
  <c r="J64" i="14"/>
  <c r="S64" i="14" s="1"/>
  <c r="H64" i="14"/>
  <c r="K64" i="14" s="1"/>
  <c r="J63" i="14"/>
  <c r="M63" i="14" s="1"/>
  <c r="H63" i="14"/>
  <c r="K63" i="14" s="1"/>
  <c r="J62" i="14"/>
  <c r="S62" i="14" s="1"/>
  <c r="H62" i="14"/>
  <c r="K62" i="14" s="1"/>
  <c r="J61" i="14"/>
  <c r="S61" i="14" s="1"/>
  <c r="J60" i="14"/>
  <c r="S60" i="14" s="1"/>
  <c r="J59" i="14"/>
  <c r="S59" i="14" s="1"/>
  <c r="H59" i="14"/>
  <c r="K59" i="14" s="1"/>
  <c r="J56" i="14"/>
  <c r="S56" i="14" s="1"/>
  <c r="H56" i="14"/>
  <c r="K56" i="14" s="1"/>
  <c r="J55" i="14"/>
  <c r="S55" i="14" s="1"/>
  <c r="H55" i="14"/>
  <c r="K55" i="14" s="1"/>
  <c r="J54" i="14"/>
  <c r="M54" i="14" s="1"/>
  <c r="H54" i="14"/>
  <c r="K54" i="14" s="1"/>
  <c r="J53" i="14"/>
  <c r="S53" i="14" s="1"/>
  <c r="J52" i="14"/>
  <c r="S52" i="14" s="1"/>
  <c r="H52" i="14"/>
  <c r="K52" i="14" s="1"/>
  <c r="J51" i="14"/>
  <c r="S51" i="14" s="1"/>
  <c r="H51" i="14"/>
  <c r="K51" i="14" s="1"/>
  <c r="J50" i="14"/>
  <c r="S50" i="14" s="1"/>
  <c r="H50" i="14"/>
  <c r="K50" i="14" s="1"/>
  <c r="J49" i="14"/>
  <c r="S49" i="14" s="1"/>
  <c r="H49" i="14"/>
  <c r="K49" i="14" s="1"/>
  <c r="J48" i="14"/>
  <c r="S48" i="14" s="1"/>
  <c r="H48" i="14"/>
  <c r="K48" i="14" s="1"/>
  <c r="J47" i="14"/>
  <c r="S47" i="14" s="1"/>
  <c r="H47" i="14"/>
  <c r="K47" i="14" s="1"/>
  <c r="J46" i="14"/>
  <c r="S46" i="14" s="1"/>
  <c r="H46" i="14"/>
  <c r="K46" i="14" s="1"/>
  <c r="J45" i="14"/>
  <c r="M45" i="14" s="1"/>
  <c r="H45" i="14"/>
  <c r="K45" i="14" s="1"/>
  <c r="J44" i="14"/>
  <c r="S44" i="14" s="1"/>
  <c r="H44" i="14"/>
  <c r="K44" i="14" s="1"/>
  <c r="J43" i="14"/>
  <c r="S43" i="14" s="1"/>
  <c r="H43" i="14"/>
  <c r="K43" i="14" s="1"/>
  <c r="J42" i="14"/>
  <c r="M42" i="14" s="1"/>
  <c r="H42" i="14"/>
  <c r="K42" i="14" s="1"/>
  <c r="J41" i="14"/>
  <c r="S41" i="14" s="1"/>
  <c r="J40" i="14"/>
  <c r="S40" i="14" s="1"/>
  <c r="H40" i="14"/>
  <c r="K40" i="14" s="1"/>
  <c r="J39" i="14"/>
  <c r="S39" i="14" s="1"/>
  <c r="J38" i="14"/>
  <c r="S38" i="14" s="1"/>
  <c r="H38" i="14"/>
  <c r="K38" i="14" s="1"/>
  <c r="J37" i="14"/>
  <c r="M37" i="14" s="1"/>
  <c r="J36" i="14"/>
  <c r="S36" i="14" s="1"/>
  <c r="J35" i="14"/>
  <c r="S35" i="14" s="1"/>
  <c r="J34" i="14"/>
  <c r="S34" i="14" s="1"/>
  <c r="I34" i="14"/>
  <c r="L34" i="14" s="1"/>
  <c r="H34" i="14"/>
  <c r="K34" i="14" s="1"/>
  <c r="J33" i="14"/>
  <c r="S33" i="14" s="1"/>
  <c r="I33" i="14"/>
  <c r="L33" i="14" s="1"/>
  <c r="H33" i="14"/>
  <c r="K33" i="14" s="1"/>
  <c r="J32" i="14"/>
  <c r="S32" i="14" s="1"/>
  <c r="I32" i="14"/>
  <c r="L32" i="14" s="1"/>
  <c r="H32" i="14"/>
  <c r="K32" i="14" s="1"/>
  <c r="J31" i="14"/>
  <c r="S31" i="14" s="1"/>
  <c r="I31" i="14"/>
  <c r="L31" i="14" s="1"/>
  <c r="H31" i="14"/>
  <c r="K31" i="14" s="1"/>
  <c r="J30" i="14"/>
  <c r="S30" i="14" s="1"/>
  <c r="I30" i="14"/>
  <c r="L30" i="14" s="1"/>
  <c r="H30" i="14"/>
  <c r="K30" i="14" s="1"/>
  <c r="J29" i="14"/>
  <c r="S29" i="14" s="1"/>
  <c r="J28" i="14"/>
  <c r="S28" i="14" s="1"/>
  <c r="J27" i="14"/>
  <c r="S27" i="14" s="1"/>
  <c r="J26" i="14"/>
  <c r="M26" i="14" s="1"/>
  <c r="I26" i="14"/>
  <c r="L26" i="14" s="1"/>
  <c r="H26" i="14"/>
  <c r="K26" i="14" s="1"/>
  <c r="J25" i="14"/>
  <c r="M25" i="14" s="1"/>
  <c r="I25" i="14"/>
  <c r="L25" i="14" s="1"/>
  <c r="H25" i="14"/>
  <c r="K25" i="14" s="1"/>
  <c r="J24" i="14"/>
  <c r="S24" i="14" s="1"/>
  <c r="I24" i="14"/>
  <c r="L24" i="14" s="1"/>
  <c r="H24" i="14"/>
  <c r="K24" i="14" s="1"/>
  <c r="J23" i="14"/>
  <c r="S23" i="14" s="1"/>
  <c r="H23" i="14"/>
  <c r="K23" i="14" s="1"/>
  <c r="J22" i="14"/>
  <c r="S22" i="14" s="1"/>
  <c r="J21" i="14"/>
  <c r="M21" i="14" s="1"/>
  <c r="J20" i="14"/>
  <c r="S20" i="14" s="1"/>
  <c r="I20" i="14"/>
  <c r="L20" i="14" s="1"/>
  <c r="H20" i="14"/>
  <c r="K20" i="14" s="1"/>
  <c r="I19" i="14"/>
  <c r="L19" i="14" s="1"/>
  <c r="H19" i="14"/>
  <c r="K19" i="14" s="1"/>
  <c r="J18" i="14"/>
  <c r="S18" i="14" s="1"/>
  <c r="I18" i="14"/>
  <c r="L18" i="14" s="1"/>
  <c r="J17" i="14"/>
  <c r="S17" i="14" s="1"/>
  <c r="G86" i="14"/>
  <c r="G8" i="14"/>
  <c r="G73" i="14" s="1"/>
  <c r="I73" i="14" s="1"/>
  <c r="L73" i="14" s="1"/>
  <c r="P69" i="14" l="1"/>
  <c r="L16" i="14"/>
  <c r="L80" i="14" s="1"/>
  <c r="I80" i="14"/>
  <c r="K16" i="14"/>
  <c r="L82" i="14" s="1"/>
  <c r="I82" i="14"/>
  <c r="J27" i="16"/>
  <c r="J29" i="16" s="1"/>
  <c r="I22" i="16"/>
  <c r="K22" i="16" s="1"/>
  <c r="I18" i="16"/>
  <c r="K18" i="16" s="1"/>
  <c r="I25" i="16"/>
  <c r="K25" i="16" s="1"/>
  <c r="I16" i="16"/>
  <c r="K16" i="16" s="1"/>
  <c r="I23" i="16"/>
  <c r="K23" i="16" s="1"/>
  <c r="M19" i="14"/>
  <c r="P30" i="14"/>
  <c r="P35" i="14" s="1"/>
  <c r="P43" i="14"/>
  <c r="P52" i="14" s="1"/>
  <c r="P55" i="14"/>
  <c r="P73" i="14"/>
  <c r="P78" i="14" s="1"/>
  <c r="P62" i="14"/>
  <c r="S54" i="14"/>
  <c r="S26" i="14"/>
  <c r="M53" i="14"/>
  <c r="P38" i="14"/>
  <c r="M64" i="14"/>
  <c r="M50" i="14"/>
  <c r="M34" i="14"/>
  <c r="M22" i="14"/>
  <c r="S37" i="14"/>
  <c r="S25" i="14"/>
  <c r="M74" i="14"/>
  <c r="S69" i="14"/>
  <c r="S42" i="14"/>
  <c r="K18" i="14"/>
  <c r="M59" i="14"/>
  <c r="M46" i="14"/>
  <c r="M30" i="14"/>
  <c r="S16" i="14"/>
  <c r="M18" i="14"/>
  <c r="S77" i="14"/>
  <c r="M73" i="14"/>
  <c r="M49" i="14"/>
  <c r="M41" i="14"/>
  <c r="M33" i="14"/>
  <c r="M17" i="14"/>
  <c r="S63" i="14"/>
  <c r="S45" i="14"/>
  <c r="S21" i="14"/>
  <c r="M62" i="14"/>
  <c r="M56" i="14"/>
  <c r="M52" i="14"/>
  <c r="M48" i="14"/>
  <c r="M44" i="14"/>
  <c r="M40" i="14"/>
  <c r="M36" i="14"/>
  <c r="M32" i="14"/>
  <c r="M28" i="14"/>
  <c r="M24" i="14"/>
  <c r="M20" i="14"/>
  <c r="S75" i="14"/>
  <c r="S78" i="14"/>
  <c r="M60" i="14"/>
  <c r="M38" i="14"/>
  <c r="M29" i="14"/>
  <c r="M67" i="14"/>
  <c r="M61" i="14"/>
  <c r="M55" i="14"/>
  <c r="M51" i="14"/>
  <c r="M47" i="14"/>
  <c r="M43" i="14"/>
  <c r="M39" i="14"/>
  <c r="M35" i="14"/>
  <c r="M31" i="14"/>
  <c r="M27" i="14"/>
  <c r="M23" i="14"/>
  <c r="G82" i="14" l="1"/>
  <c r="P80" i="14"/>
  <c r="P17" i="14"/>
  <c r="P20" i="14" s="1"/>
  <c r="I20" i="16"/>
  <c r="K20" i="16" s="1"/>
  <c r="P67" i="14"/>
  <c r="P23" i="14"/>
  <c r="P27" i="14" s="1"/>
  <c r="P59" i="14"/>
  <c r="P81" i="14"/>
  <c r="P40" i="14"/>
  <c r="G80" i="14"/>
  <c r="P82" i="14" l="1"/>
  <c r="G85" i="14"/>
  <c r="I27" i="16"/>
  <c r="I29" i="16" s="1"/>
  <c r="K29" i="16" s="1"/>
  <c r="G89" i="14" l="1"/>
  <c r="K27" i="16"/>
</calcChain>
</file>

<file path=xl/sharedStrings.xml><?xml version="1.0" encoding="utf-8"?>
<sst xmlns="http://schemas.openxmlformats.org/spreadsheetml/2006/main" count="365" uniqueCount="184">
  <si>
    <t>Registration Term</t>
  </si>
  <si>
    <t>Leader Name(s):</t>
  </si>
  <si>
    <t>Dates of Departure</t>
  </si>
  <si>
    <t xml:space="preserve"> </t>
  </si>
  <si>
    <t>Date of Return</t>
  </si>
  <si>
    <t>No. of days of Travel:</t>
  </si>
  <si>
    <t>Total</t>
  </si>
  <si>
    <t>Total No. Students:</t>
  </si>
  <si>
    <t>Course #(s):</t>
  </si>
  <si>
    <t>I</t>
  </si>
  <si>
    <t>E</t>
  </si>
  <si>
    <t>-</t>
  </si>
  <si>
    <t>I/E</t>
  </si>
  <si>
    <t>Expenses</t>
  </si>
  <si>
    <t>Notes</t>
  </si>
  <si>
    <t>Pmt</t>
  </si>
  <si>
    <t>Student/
Faculty Total</t>
  </si>
  <si>
    <t>Lead Faculty</t>
  </si>
  <si>
    <t>Faculty 2</t>
  </si>
  <si>
    <t>Airfare</t>
  </si>
  <si>
    <t>Int'l Airfare</t>
  </si>
  <si>
    <t>&gt;</t>
  </si>
  <si>
    <t>In-Country Airfare</t>
  </si>
  <si>
    <t>&lt;</t>
  </si>
  <si>
    <t>SUM</t>
  </si>
  <si>
    <t>Transport
Gas/Tolls</t>
  </si>
  <si>
    <t>In-country Train (abroad)</t>
  </si>
  <si>
    <t>Faculty Airport Parking/Mileage</t>
  </si>
  <si>
    <t>Gas/Tolls? (for taxi)</t>
  </si>
  <si>
    <t>Lodging
Provider Costs</t>
  </si>
  <si>
    <t>Lodging 1</t>
  </si>
  <si>
    <t>Lodging 2</t>
  </si>
  <si>
    <t>Lodging 3</t>
  </si>
  <si>
    <t>Lodging 4</t>
  </si>
  <si>
    <t>Lodging 5</t>
  </si>
  <si>
    <t>Meals</t>
  </si>
  <si>
    <t>Group Meals</t>
  </si>
  <si>
    <t>Leader Meals - Per Diem (Enter in Faculty Column)</t>
  </si>
  <si>
    <t>Student Personal Meals</t>
  </si>
  <si>
    <t>Cultural</t>
  </si>
  <si>
    <t>Local Educational Cost (Tuition)</t>
  </si>
  <si>
    <t>Admission/Entry Fees (cultural sites)</t>
  </si>
  <si>
    <t>Local Guides</t>
  </si>
  <si>
    <t>Tips/Gratuities</t>
  </si>
  <si>
    <t>Gifts for hosts</t>
  </si>
  <si>
    <t>Material</t>
  </si>
  <si>
    <t>Classroom/Space rental fees</t>
  </si>
  <si>
    <t>Classroom/Project Materials</t>
  </si>
  <si>
    <t>Legal</t>
  </si>
  <si>
    <t>Cell Phone - Rental/Minutes</t>
  </si>
  <si>
    <t>Contingency</t>
  </si>
  <si>
    <t>Leader</t>
  </si>
  <si>
    <t>Leader Costs*</t>
  </si>
  <si>
    <t xml:space="preserve"> *(Total without Exclusions or Departmental Contributions)</t>
  </si>
  <si>
    <t>Leadership Cost Exclusions (negative # under Faculty)**</t>
  </si>
  <si>
    <t>**Do not exclude items already calculated in the Dept. Contribution (G13)</t>
  </si>
  <si>
    <t>Subtotal</t>
  </si>
  <si>
    <t>Student Budgeting Total</t>
  </si>
  <si>
    <t>Student pays on their own (pocket money - negative #)</t>
  </si>
  <si>
    <t>Program Fee</t>
  </si>
  <si>
    <t>Please print or type all responses. Please attach a list of participating students with student ID numbers.</t>
  </si>
  <si>
    <t>Program Title:</t>
  </si>
  <si>
    <t>Cost per Participant</t>
  </si>
  <si>
    <t>Course Number (with Section):</t>
  </si>
  <si>
    <t>Course Instructor(s):</t>
  </si>
  <si>
    <t>Expense</t>
  </si>
  <si>
    <r>
      <t xml:space="preserve">(Posted to Student Acct)
</t>
    </r>
    <r>
      <rPr>
        <b/>
        <sz val="11"/>
        <rFont val="Arial"/>
        <family val="2"/>
      </rPr>
      <t>Included</t>
    </r>
    <r>
      <rPr>
        <b/>
        <sz val="8"/>
        <rFont val="Arial"/>
        <family val="2"/>
      </rPr>
      <t xml:space="preserve"> </t>
    </r>
  </si>
  <si>
    <t>Excluded</t>
  </si>
  <si>
    <t>Tuition (if not part of full-time semester)</t>
  </si>
  <si>
    <t>Accommodations (Provider Package)</t>
  </si>
  <si>
    <t>Departmental Contact 
     (assisting w/ E610 process):</t>
  </si>
  <si>
    <t>Name</t>
  </si>
  <si>
    <t>Phone</t>
  </si>
  <si>
    <t>Semester Offered:</t>
  </si>
  <si>
    <t>Ground Transportation</t>
  </si>
  <si>
    <t>Travel Dates:</t>
  </si>
  <si>
    <t>Books/Course Supplies</t>
  </si>
  <si>
    <t>Location(s):</t>
  </si>
  <si>
    <t>Departmental Account Information</t>
  </si>
  <si>
    <t>Additional Costs</t>
  </si>
  <si>
    <t>G/L:</t>
  </si>
  <si>
    <t>Departmental Contributions (not scholarship)</t>
  </si>
  <si>
    <t>Fund:</t>
  </si>
  <si>
    <r>
      <t xml:space="preserve">Total Budgeted Cost </t>
    </r>
    <r>
      <rPr>
        <b/>
        <sz val="8"/>
        <color theme="0"/>
        <rFont val="Arial"/>
        <family val="2"/>
      </rPr>
      <t>(up to nearest 5)</t>
    </r>
  </si>
  <si>
    <t>Cost Center:</t>
  </si>
  <si>
    <t>Known Student Grant Awards</t>
  </si>
  <si>
    <t>Functional Area:</t>
  </si>
  <si>
    <t>Total Cost per Student</t>
  </si>
  <si>
    <t>Internal Order:</t>
  </si>
  <si>
    <t>Billing</t>
  </si>
  <si>
    <t>Vendor Name</t>
  </si>
  <si>
    <t>Payment method</t>
  </si>
  <si>
    <t>Advisor/AD</t>
  </si>
  <si>
    <t>Last Update 
(Date:Initials)</t>
  </si>
  <si>
    <t>Comments</t>
  </si>
  <si>
    <t>Color coding</t>
  </si>
  <si>
    <t>Need to complete</t>
  </si>
  <si>
    <t>Recruit Students</t>
  </si>
  <si>
    <t>In progress</t>
  </si>
  <si>
    <t>Complete no action needed</t>
  </si>
  <si>
    <t>Change Student Status (w/Faculty Approval)</t>
  </si>
  <si>
    <t>Monitor Commitment (email reminders)</t>
  </si>
  <si>
    <t>Charge Accounts (for "committed" status)</t>
  </si>
  <si>
    <t>Confirm Student Course Registration</t>
  </si>
  <si>
    <t>Required Forms</t>
  </si>
  <si>
    <t>Flights</t>
  </si>
  <si>
    <t>Agency Name</t>
  </si>
  <si>
    <t>Flight Deposited</t>
  </si>
  <si>
    <t>Flight Names Submitted</t>
  </si>
  <si>
    <t>E-Tickets sent to Students</t>
  </si>
  <si>
    <t>Inter country flight</t>
  </si>
  <si>
    <t>Lodging</t>
  </si>
  <si>
    <t>Hotel 1</t>
  </si>
  <si>
    <t>Hotel 2</t>
  </si>
  <si>
    <t>Hotel 3</t>
  </si>
  <si>
    <t>Transportation</t>
  </si>
  <si>
    <t>Airport pickup</t>
  </si>
  <si>
    <t>City Bus/metro passes</t>
  </si>
  <si>
    <t>Trains</t>
  </si>
  <si>
    <t>Site visit transport</t>
  </si>
  <si>
    <t>Excursions and Meals</t>
  </si>
  <si>
    <t>Details</t>
  </si>
  <si>
    <t>Third Party Provider</t>
  </si>
  <si>
    <t>Quote/Contract</t>
  </si>
  <si>
    <t>Additional Processes per Provider</t>
  </si>
  <si>
    <t>Pre departure</t>
  </si>
  <si>
    <t>Passports</t>
  </si>
  <si>
    <t>Visas</t>
  </si>
  <si>
    <t xml:space="preserve">Pre departure orientation </t>
  </si>
  <si>
    <t>Final itinerary</t>
  </si>
  <si>
    <t>Contact details</t>
  </si>
  <si>
    <t>Faculty pre-departure reminder email</t>
  </si>
  <si>
    <t>Return</t>
  </si>
  <si>
    <t xml:space="preserve">Return faculty email </t>
  </si>
  <si>
    <t>Return student survey</t>
  </si>
  <si>
    <t>Budgets reconciled</t>
  </si>
  <si>
    <t>Students reimbursed</t>
  </si>
  <si>
    <t>Program Name:</t>
  </si>
  <si>
    <t>NOTES:</t>
  </si>
  <si>
    <t>Activity Code</t>
  </si>
  <si>
    <t>Costs</t>
  </si>
  <si>
    <t>USA Local Transportation (bus/train/taxi)</t>
  </si>
  <si>
    <t>InCountry Airport Pick Up/Drop Off/Transport</t>
  </si>
  <si>
    <t>Lodging Misc (please detail)</t>
  </si>
  <si>
    <t>Materials</t>
  </si>
  <si>
    <t>Misc/Other</t>
  </si>
  <si>
    <t>Item 1</t>
  </si>
  <si>
    <t>Item 2</t>
  </si>
  <si>
    <t>Item 3</t>
  </si>
  <si>
    <t>Item 4</t>
  </si>
  <si>
    <t>Insurance ($1.91 per day)</t>
  </si>
  <si>
    <t>Via Access (In faculty column)</t>
  </si>
  <si>
    <t>Need to Complete</t>
  </si>
  <si>
    <t>City, Country:</t>
  </si>
  <si>
    <t>Visa for faculty</t>
  </si>
  <si>
    <t>Immunizations for faculty</t>
  </si>
  <si>
    <t>Visa for student</t>
  </si>
  <si>
    <t>Immunizations for students</t>
  </si>
  <si>
    <t>Item for students not included in program fee</t>
  </si>
  <si>
    <t>Submit dates to PIC</t>
  </si>
  <si>
    <t>Review Applications</t>
  </si>
  <si>
    <t>Due Dates</t>
  </si>
  <si>
    <t>Create and Submit Budget</t>
  </si>
  <si>
    <t>Dec 15-Feb 15</t>
  </si>
  <si>
    <t>Airline</t>
  </si>
  <si>
    <t>Insurance/ ISOS Registration</t>
  </si>
  <si>
    <t>STEP Registation</t>
  </si>
  <si>
    <t>Student forms to Faculty</t>
  </si>
  <si>
    <t>Workday Expense report</t>
  </si>
  <si>
    <t>P-Card Appllcation</t>
  </si>
  <si>
    <t>Declining Balance Card Application</t>
  </si>
  <si>
    <t>Wire Transfer Request Submitted</t>
  </si>
  <si>
    <t>Program Director's Stipend</t>
  </si>
  <si>
    <t>Orientation Stipend</t>
  </si>
  <si>
    <t>Program Development Funding</t>
  </si>
  <si>
    <t>i</t>
  </si>
  <si>
    <t>N/A</t>
  </si>
  <si>
    <t>Enter in Fac Column</t>
  </si>
  <si>
    <t>Designation Code</t>
  </si>
  <si>
    <t>W8Bene</t>
  </si>
  <si>
    <t>W9 Form</t>
  </si>
  <si>
    <t>Sole Source</t>
  </si>
  <si>
    <t>Spring/Summer 2025</t>
  </si>
  <si>
    <t>As GVSU reviews and amends per diem rates in Octoctor of each year, and the actual rates are unknown at the budgeting deadline we are estimating per diem rates at * $75 per day unless going to the following countries, then we are using $100 a day --Australia, Austria, Belize, Canada, Chile, Costa Rica, Denmark, Finland, France, Germany, Greece, Hong Kong, Ireland, Israel, Italy, Jamaica, Japan, Jordan, Kuwait, Lithuania, Luxembourg, Mexico, Netherlands, Norway, Poland, Singapore, Spain, South Korea, Emirates, United Kingdom, Venezuela, Vietnam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</si>
</sst>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7" formatCode="&quot;$&quot;#,##0.00_);\(&quot;$&quot;#,##0.00\)"/>
    <numFmt numFmtId="8" formatCode="&quot;$&quot;#,##0.00_);[Red]\(&quot;$&quot;#,##0.00\)"/>
    <numFmt numFmtId="44" formatCode="_(&quot;$&quot;* #,##0.00_);_(&quot;$&quot;* \(#,##0.00\);_(&quot;$&quot;* &quot;-&quot;??_);_(@_)"/>
    <numFmt numFmtId="164" formatCode="m/d/yy;@"/>
    <numFmt numFmtId="165" formatCode="[$$-409]#,##0.00_);\([$$-409]#,##0.00\)"/>
    <numFmt numFmtId="166" formatCode="\M00&quot;-&quot;00&quot;-&quot;0000"/>
    <numFmt numFmtId="167" formatCode="&quot;$&quot;#,##0.00"/>
  </numFmts>
  <fonts count="40" x14ac:knownFonts="1">
    <font>
      <sz val="10"/>
      <name val="Arial"/>
    </font>
    <font>
      <sz val="11"/>
      <color theme="1"/>
      <name val="Calibri"/>
      <family val="2"/>
      <scheme val="minor"/>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0"/>
      <name val="Arial"/>
      <family val="2"/>
    </font>
    <font>
      <b/>
      <sz val="9"/>
      <name val="Arial"/>
      <family val="2"/>
    </font>
    <font>
      <u/>
      <sz val="10"/>
      <color indexed="12"/>
      <name val="Arial"/>
      <family val="2"/>
    </font>
    <font>
      <sz val="9"/>
      <name val="Arial"/>
      <family val="2"/>
    </font>
    <font>
      <b/>
      <sz val="9"/>
      <color rgb="FFFF0000"/>
      <name val="Arial"/>
      <family val="2"/>
    </font>
    <font>
      <sz val="10"/>
      <name val="Calibri"/>
      <family val="2"/>
    </font>
    <font>
      <sz val="10"/>
      <name val="Calibri"/>
      <family val="2"/>
      <scheme val="minor"/>
    </font>
    <font>
      <b/>
      <sz val="14"/>
      <name val="Arial"/>
      <family val="2"/>
    </font>
    <font>
      <b/>
      <sz val="16"/>
      <name val="Arial"/>
      <family val="2"/>
    </font>
    <font>
      <b/>
      <sz val="11"/>
      <color theme="0"/>
      <name val="Arial"/>
      <family val="2"/>
    </font>
    <font>
      <b/>
      <sz val="12"/>
      <color theme="0"/>
      <name val="Arial"/>
      <family val="2"/>
    </font>
    <font>
      <b/>
      <sz val="16"/>
      <color theme="0"/>
      <name val="Arial"/>
      <family val="2"/>
    </font>
    <font>
      <b/>
      <sz val="8"/>
      <color theme="0"/>
      <name val="Arial"/>
      <family val="2"/>
    </font>
    <font>
      <sz val="11"/>
      <name val="Arial"/>
      <family val="2"/>
    </font>
    <font>
      <b/>
      <sz val="11"/>
      <name val="Arial"/>
      <family val="2"/>
    </font>
    <font>
      <b/>
      <sz val="8"/>
      <color theme="1" tint="0.499984740745262"/>
      <name val="Arial"/>
      <family val="2"/>
    </font>
    <font>
      <b/>
      <sz val="18"/>
      <name val="Arial"/>
      <family val="2"/>
    </font>
    <font>
      <sz val="9"/>
      <color theme="0"/>
      <name val="Arial"/>
      <family val="2"/>
    </font>
    <font>
      <sz val="11"/>
      <color theme="0"/>
      <name val="Arial"/>
      <family val="2"/>
    </font>
    <font>
      <b/>
      <sz val="8"/>
      <name val="Arial"/>
      <family val="2"/>
    </font>
  </fonts>
  <fills count="4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6" tint="0.59999389629810485"/>
        <bgColor indexed="64"/>
      </patternFill>
    </fill>
    <fill>
      <patternFill patternType="solid">
        <fgColor theme="0" tint="-0.34998626667073579"/>
        <bgColor indexed="64"/>
      </patternFill>
    </fill>
    <fill>
      <patternFill patternType="solid">
        <fgColor theme="1"/>
        <bgColor indexed="64"/>
      </patternFill>
    </fill>
    <fill>
      <patternFill patternType="solid">
        <fgColor theme="1" tint="0.249977111117893"/>
        <bgColor indexed="64"/>
      </patternFill>
    </fill>
    <fill>
      <patternFill patternType="solid">
        <fgColor theme="6" tint="-0.249977111117893"/>
        <bgColor indexed="64"/>
      </patternFill>
    </fill>
    <fill>
      <patternFill patternType="solid">
        <fgColor theme="6" tint="0.59996337778862885"/>
        <bgColor indexed="64"/>
      </patternFill>
    </fill>
    <fill>
      <patternFill patternType="solid">
        <fgColor theme="6" tint="-0.24994659260841701"/>
        <bgColor indexed="64"/>
      </patternFill>
    </fill>
    <fill>
      <patternFill patternType="solid">
        <fgColor theme="1" tint="0.14999847407452621"/>
        <bgColor indexed="64"/>
      </patternFill>
    </fill>
    <fill>
      <patternFill patternType="solid">
        <fgColor theme="0" tint="-0.14999847407452621"/>
        <bgColor indexed="64"/>
      </patternFill>
    </fill>
    <fill>
      <gradientFill>
        <stop position="0">
          <color theme="6" tint="-0.25098422193060094"/>
        </stop>
        <stop position="1">
          <color theme="6" tint="0.59999389629810485"/>
        </stop>
      </gradientFill>
    </fill>
    <fill>
      <patternFill patternType="solid">
        <fgColor rgb="FFFFFF00"/>
        <bgColor indexed="64"/>
      </patternFill>
    </fill>
    <fill>
      <patternFill patternType="solid">
        <fgColor theme="0" tint="-0.249977111117893"/>
        <bgColor indexed="64"/>
      </patternFill>
    </fill>
    <fill>
      <patternFill patternType="solid">
        <fgColor theme="6" tint="0.59999389629810485"/>
        <bgColor auto="1"/>
      </patternFill>
    </fill>
    <fill>
      <patternFill patternType="solid">
        <fgColor rgb="FFFFFF00"/>
        <bgColor auto="1"/>
      </patternFill>
    </fill>
    <fill>
      <patternFill patternType="solid">
        <fgColor theme="0"/>
        <bgColor indexed="64"/>
      </patternFill>
    </fill>
    <fill>
      <patternFill patternType="solid">
        <fgColor rgb="FFFF3300"/>
        <bgColor indexed="64"/>
      </patternFill>
    </fill>
    <fill>
      <patternFill patternType="solid">
        <fgColor rgb="FF92D050"/>
        <bgColor indexed="64"/>
      </patternFill>
    </fill>
    <fill>
      <patternFill patternType="solid">
        <fgColor theme="9" tint="0.79998168889431442"/>
        <bgColor indexed="64"/>
      </patternFill>
    </fill>
    <fill>
      <patternFill patternType="solid">
        <fgColor theme="9" tint="0.79998168889431442"/>
        <bgColor auto="1"/>
      </patternFill>
    </fill>
    <fill>
      <patternFill patternType="solid">
        <fgColor theme="6"/>
        <bgColor indexed="64"/>
      </patternFill>
    </fill>
  </fills>
  <borders count="1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style="thin">
        <color auto="1"/>
      </left>
      <right/>
      <top style="medium">
        <color auto="1"/>
      </top>
      <bottom style="thin">
        <color auto="1"/>
      </bottom>
      <diagonal/>
    </border>
    <border>
      <left/>
      <right style="medium">
        <color auto="1"/>
      </right>
      <top style="medium">
        <color auto="1"/>
      </top>
      <bottom style="thin">
        <color auto="1"/>
      </bottom>
      <diagonal/>
    </border>
    <border>
      <left/>
      <right/>
      <top style="medium">
        <color auto="1"/>
      </top>
      <bottom style="thin">
        <color auto="1"/>
      </bottom>
      <diagonal/>
    </border>
    <border>
      <left/>
      <right/>
      <top/>
      <bottom style="thin">
        <color theme="1" tint="0.34998626667073579"/>
      </bottom>
      <diagonal/>
    </border>
    <border>
      <left/>
      <right/>
      <top style="thin">
        <color theme="1" tint="0.34998626667073579"/>
      </top>
      <bottom style="thin">
        <color theme="1" tint="0.34998626667073579"/>
      </bottom>
      <diagonal/>
    </border>
    <border>
      <left/>
      <right style="thin">
        <color theme="1" tint="0.34998626667073579"/>
      </right>
      <top/>
      <bottom/>
      <diagonal/>
    </border>
    <border>
      <left/>
      <right/>
      <top style="thin">
        <color theme="1" tint="0.34998626667073579"/>
      </top>
      <bottom/>
      <diagonal/>
    </border>
    <border>
      <left/>
      <right/>
      <top style="thin">
        <color auto="1"/>
      </top>
      <bottom/>
      <diagonal/>
    </border>
    <border>
      <left style="thin">
        <color auto="1"/>
      </left>
      <right style="thin">
        <color auto="1"/>
      </right>
      <top style="thin">
        <color auto="1"/>
      </top>
      <bottom style="thin">
        <color auto="1"/>
      </bottom>
      <diagonal/>
    </border>
    <border>
      <left/>
      <right/>
      <top style="thin">
        <color theme="1" tint="0.14999847407452621"/>
      </top>
      <bottom/>
      <diagonal/>
    </border>
    <border>
      <left style="thin">
        <color theme="1" tint="0.34998626667073579"/>
      </left>
      <right/>
      <top style="thin">
        <color theme="1" tint="0.14999847407452621"/>
      </top>
      <bottom style="thin">
        <color theme="1" tint="0.14999847407452621"/>
      </bottom>
      <diagonal/>
    </border>
    <border>
      <left style="thin">
        <color theme="1" tint="0.14999847407452621"/>
      </left>
      <right style="thin">
        <color theme="1" tint="0.14999847407452621"/>
      </right>
      <top style="thin">
        <color theme="1" tint="0.14999847407452621"/>
      </top>
      <bottom style="thin">
        <color theme="1" tint="0.14999847407452621"/>
      </bottom>
      <diagonal/>
    </border>
    <border>
      <left style="thin">
        <color auto="1"/>
      </left>
      <right style="thin">
        <color auto="1"/>
      </right>
      <top style="thin">
        <color auto="1"/>
      </top>
      <bottom/>
      <diagonal/>
    </border>
    <border>
      <left/>
      <right/>
      <top/>
      <bottom style="thin">
        <color theme="1" tint="0.14999847407452621"/>
      </bottom>
      <diagonal/>
    </border>
    <border>
      <left/>
      <right/>
      <top style="thin">
        <color theme="1" tint="0.14999847407452621"/>
      </top>
      <bottom style="thin">
        <color theme="1" tint="0.14999847407452621"/>
      </bottom>
      <diagonal/>
    </border>
    <border>
      <left/>
      <right/>
      <top/>
      <bottom style="thin">
        <color theme="0" tint="-0.34998626667073579"/>
      </bottom>
      <diagonal/>
    </border>
    <border>
      <left/>
      <right/>
      <top style="thin">
        <color theme="0" tint="-0.34998626667073579"/>
      </top>
      <bottom style="thin">
        <color theme="0" tint="-0.34998626667073579"/>
      </bottom>
      <diagonal/>
    </border>
    <border>
      <left/>
      <right/>
      <top style="thin">
        <color theme="0" tint="-0.34998626667073579"/>
      </top>
      <bottom/>
      <diagonal/>
    </border>
    <border>
      <left/>
      <right/>
      <top/>
      <bottom style="medium">
        <color theme="1" tint="0.249977111117893"/>
      </bottom>
      <diagonal/>
    </border>
    <border>
      <left/>
      <right style="thin">
        <color theme="1" tint="0.34998626667073579"/>
      </right>
      <top/>
      <bottom style="thin">
        <color theme="1" tint="0.34998626667073579"/>
      </bottom>
      <diagonal/>
    </border>
    <border>
      <left style="thin">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top style="thin">
        <color theme="1" tint="0.34998626667073579"/>
      </top>
      <bottom style="thin">
        <color theme="1" tint="0.34998626667073579"/>
      </bottom>
      <diagonal/>
    </border>
    <border>
      <left style="thin">
        <color theme="1" tint="0.34998626667073579"/>
      </left>
      <right/>
      <top style="thin">
        <color theme="1" tint="0.34998626667073579"/>
      </top>
      <bottom/>
      <diagonal/>
    </border>
    <border>
      <left style="thin">
        <color theme="1" tint="0.34998626667073579"/>
      </left>
      <right/>
      <top/>
      <bottom style="thin">
        <color theme="1" tint="0.34998626667073579"/>
      </bottom>
      <diagonal/>
    </border>
    <border>
      <left style="thin">
        <color theme="1" tint="0.34998626667073579"/>
      </left>
      <right style="thin">
        <color theme="1" tint="0.34998626667073579"/>
      </right>
      <top style="thin">
        <color theme="1" tint="0.34998626667073579"/>
      </top>
      <bottom/>
      <diagonal/>
    </border>
    <border>
      <left style="medium">
        <color theme="1" tint="0.34998626667073579"/>
      </left>
      <right style="thin">
        <color theme="1" tint="0.34998626667073579"/>
      </right>
      <top style="medium">
        <color theme="1" tint="0.34998626667073579"/>
      </top>
      <bottom style="thin">
        <color theme="1" tint="0.34998626667073579"/>
      </bottom>
      <diagonal/>
    </border>
    <border>
      <left style="thin">
        <color theme="1" tint="0.34998626667073579"/>
      </left>
      <right/>
      <top style="medium">
        <color theme="1" tint="0.34998626667073579"/>
      </top>
      <bottom style="thin">
        <color theme="1" tint="0.34998626667073579"/>
      </bottom>
      <diagonal/>
    </border>
    <border>
      <left/>
      <right/>
      <top style="medium">
        <color theme="1" tint="0.34998626667073579"/>
      </top>
      <bottom style="thin">
        <color theme="1" tint="0.34998626667073579"/>
      </bottom>
      <diagonal/>
    </border>
    <border>
      <left/>
      <right style="medium">
        <color theme="1" tint="0.34998626667073579"/>
      </right>
      <top style="medium">
        <color theme="1" tint="0.34998626667073579"/>
      </top>
      <bottom style="thin">
        <color theme="1" tint="0.34998626667073579"/>
      </bottom>
      <diagonal/>
    </border>
    <border>
      <left style="medium">
        <color theme="1" tint="0.34998626667073579"/>
      </left>
      <right/>
      <top/>
      <bottom/>
      <diagonal/>
    </border>
    <border>
      <left/>
      <right style="medium">
        <color theme="1" tint="0.34998626667073579"/>
      </right>
      <top style="thin">
        <color theme="1" tint="0.34998626667073579"/>
      </top>
      <bottom/>
      <diagonal/>
    </border>
    <border>
      <left style="medium">
        <color theme="1" tint="0.34998626667073579"/>
      </left>
      <right/>
      <top style="thin">
        <color theme="1" tint="0.34998626667073579"/>
      </top>
      <bottom style="thin">
        <color theme="1" tint="0.34998626667073579"/>
      </bottom>
      <diagonal/>
    </border>
    <border>
      <left/>
      <right style="medium">
        <color theme="1" tint="0.34998626667073579"/>
      </right>
      <top style="thin">
        <color theme="1" tint="0.34998626667073579"/>
      </top>
      <bottom style="thin">
        <color theme="1" tint="0.34998626667073579"/>
      </bottom>
      <diagonal/>
    </border>
    <border>
      <left style="medium">
        <color theme="1" tint="0.34998626667073579"/>
      </left>
      <right style="thin">
        <color theme="1" tint="0.34998626667073579"/>
      </right>
      <top/>
      <bottom style="thin">
        <color theme="1" tint="0.34998626667073579"/>
      </bottom>
      <diagonal/>
    </border>
    <border>
      <left style="medium">
        <color theme="1" tint="0.34998626667073579"/>
      </left>
      <right style="thin">
        <color theme="1" tint="0.34998626667073579"/>
      </right>
      <top style="thin">
        <color theme="1" tint="0.34998626667073579"/>
      </top>
      <bottom style="thin">
        <color theme="1" tint="0.34998626667073579"/>
      </bottom>
      <diagonal/>
    </border>
    <border>
      <left/>
      <right style="medium">
        <color theme="1" tint="0.34998626667073579"/>
      </right>
      <top/>
      <bottom style="thin">
        <color theme="1" tint="0.34998626667073579"/>
      </bottom>
      <diagonal/>
    </border>
    <border>
      <left style="medium">
        <color theme="1" tint="0.34998626667073579"/>
      </left>
      <right/>
      <top style="thin">
        <color theme="1" tint="0.34998626667073579"/>
      </top>
      <bottom/>
      <diagonal/>
    </border>
    <border>
      <left style="thin">
        <color theme="1" tint="0.34998626667073579"/>
      </left>
      <right style="medium">
        <color theme="1" tint="0.34998626667073579"/>
      </right>
      <top style="thin">
        <color theme="1" tint="0.34998626667073579"/>
      </top>
      <bottom/>
      <diagonal/>
    </border>
    <border>
      <left style="medium">
        <color theme="1" tint="0.34998626667073579"/>
      </left>
      <right style="thin">
        <color theme="1" tint="0.34998626667073579"/>
      </right>
      <top style="thin">
        <color theme="1" tint="0.34998626667073579"/>
      </top>
      <bottom style="medium">
        <color theme="1" tint="0.34998626667073579"/>
      </bottom>
      <diagonal/>
    </border>
    <border>
      <left style="thin">
        <color theme="1" tint="0.34998626667073579"/>
      </left>
      <right/>
      <top style="thin">
        <color theme="1" tint="0.34998626667073579"/>
      </top>
      <bottom style="medium">
        <color theme="1" tint="0.34998626667073579"/>
      </bottom>
      <diagonal/>
    </border>
    <border>
      <left/>
      <right/>
      <top style="thin">
        <color theme="1" tint="0.34998626667073579"/>
      </top>
      <bottom style="medium">
        <color theme="1" tint="0.34998626667073579"/>
      </bottom>
      <diagonal/>
    </border>
    <border>
      <left/>
      <right style="medium">
        <color theme="1" tint="0.34998626667073579"/>
      </right>
      <top style="thin">
        <color theme="1" tint="0.34998626667073579"/>
      </top>
      <bottom style="medium">
        <color theme="1" tint="0.34998626667073579"/>
      </bottom>
      <diagonal/>
    </border>
    <border>
      <left style="thin">
        <color theme="1" tint="0.34998626667073579"/>
      </left>
      <right style="thin">
        <color theme="1" tint="0.34998626667073579"/>
      </right>
      <top/>
      <bottom style="thin">
        <color theme="1" tint="0.34998626667073579"/>
      </bottom>
      <diagonal/>
    </border>
    <border>
      <left style="thin">
        <color theme="1" tint="0.249977111117893"/>
      </left>
      <right style="thin">
        <color theme="1" tint="0.249977111117893"/>
      </right>
      <top style="thin">
        <color theme="1" tint="0.249977111117893"/>
      </top>
      <bottom style="thin">
        <color theme="1" tint="0.249977111117893"/>
      </bottom>
      <diagonal/>
    </border>
    <border>
      <left style="medium">
        <color theme="1" tint="0.249977111117893"/>
      </left>
      <right style="thin">
        <color theme="1" tint="0.34998626667073579"/>
      </right>
      <top style="medium">
        <color theme="1" tint="0.249977111117893"/>
      </top>
      <bottom style="thin">
        <color theme="1" tint="0.34998626667073579"/>
      </bottom>
      <diagonal/>
    </border>
    <border>
      <left style="thin">
        <color theme="1" tint="0.34998626667073579"/>
      </left>
      <right style="thin">
        <color theme="1" tint="0.34998626667073579"/>
      </right>
      <top style="medium">
        <color theme="1" tint="0.249977111117893"/>
      </top>
      <bottom style="thin">
        <color theme="1" tint="0.34998626667073579"/>
      </bottom>
      <diagonal/>
    </border>
    <border>
      <left style="thin">
        <color theme="1" tint="0.34998626667073579"/>
      </left>
      <right style="medium">
        <color theme="1" tint="0.249977111117893"/>
      </right>
      <top style="medium">
        <color theme="1" tint="0.249977111117893"/>
      </top>
      <bottom style="thin">
        <color theme="1" tint="0.34998626667073579"/>
      </bottom>
      <diagonal/>
    </border>
    <border>
      <left style="medium">
        <color theme="1" tint="0.249977111117893"/>
      </left>
      <right style="thin">
        <color theme="1" tint="0.34998626667073579"/>
      </right>
      <top style="thin">
        <color theme="1" tint="0.34998626667073579"/>
      </top>
      <bottom style="thin">
        <color theme="1" tint="0.34998626667073579"/>
      </bottom>
      <diagonal/>
    </border>
    <border>
      <left style="thin">
        <color theme="1" tint="0.34998626667073579"/>
      </left>
      <right style="medium">
        <color theme="1" tint="0.249977111117893"/>
      </right>
      <top style="thin">
        <color theme="1" tint="0.34998626667073579"/>
      </top>
      <bottom style="thin">
        <color theme="1" tint="0.34998626667073579"/>
      </bottom>
      <diagonal/>
    </border>
    <border>
      <left style="thin">
        <color theme="1" tint="0.34998626667073579"/>
      </left>
      <right style="medium">
        <color theme="1" tint="0.249977111117893"/>
      </right>
      <top style="thin">
        <color theme="1" tint="0.34998626667073579"/>
      </top>
      <bottom/>
      <diagonal/>
    </border>
    <border>
      <left style="medium">
        <color theme="1" tint="0.249977111117893"/>
      </left>
      <right style="thin">
        <color theme="1" tint="0.34998626667073579"/>
      </right>
      <top style="thin">
        <color theme="1" tint="0.34998626667073579"/>
      </top>
      <bottom/>
      <diagonal/>
    </border>
    <border>
      <left style="medium">
        <color theme="1" tint="0.249977111117893"/>
      </left>
      <right style="thin">
        <color theme="1" tint="0.249977111117893"/>
      </right>
      <top style="thin">
        <color theme="1" tint="0.249977111117893"/>
      </top>
      <bottom style="thin">
        <color theme="1" tint="0.249977111117893"/>
      </bottom>
      <diagonal/>
    </border>
    <border>
      <left style="thin">
        <color theme="1" tint="0.249977111117893"/>
      </left>
      <right style="medium">
        <color theme="1" tint="0.249977111117893"/>
      </right>
      <top style="thin">
        <color theme="1" tint="0.249977111117893"/>
      </top>
      <bottom style="thin">
        <color theme="1" tint="0.249977111117893"/>
      </bottom>
      <diagonal/>
    </border>
    <border>
      <left style="medium">
        <color theme="1" tint="0.249977111117893"/>
      </left>
      <right style="thin">
        <color theme="1" tint="0.34998626667073579"/>
      </right>
      <top/>
      <bottom style="thin">
        <color theme="1" tint="0.34998626667073579"/>
      </bottom>
      <diagonal/>
    </border>
    <border>
      <left style="thin">
        <color theme="1" tint="0.34998626667073579"/>
      </left>
      <right style="medium">
        <color theme="1" tint="0.249977111117893"/>
      </right>
      <top/>
      <bottom style="thin">
        <color theme="1" tint="0.34998626667073579"/>
      </bottom>
      <diagonal/>
    </border>
    <border>
      <left style="medium">
        <color theme="1" tint="0.249977111117893"/>
      </left>
      <right style="thin">
        <color theme="1" tint="0.34998626667073579"/>
      </right>
      <top style="thin">
        <color theme="1" tint="0.34998626667073579"/>
      </top>
      <bottom style="medium">
        <color theme="1" tint="0.249977111117893"/>
      </bottom>
      <diagonal/>
    </border>
    <border>
      <left style="thin">
        <color theme="1" tint="0.34998626667073579"/>
      </left>
      <right style="thin">
        <color theme="1" tint="0.34998626667073579"/>
      </right>
      <top style="thin">
        <color theme="1" tint="0.34998626667073579"/>
      </top>
      <bottom style="medium">
        <color theme="1" tint="0.249977111117893"/>
      </bottom>
      <diagonal/>
    </border>
    <border>
      <left style="thin">
        <color theme="1" tint="0.34998626667073579"/>
      </left>
      <right style="medium">
        <color theme="1" tint="0.249977111117893"/>
      </right>
      <top style="thin">
        <color theme="1" tint="0.34998626667073579"/>
      </top>
      <bottom style="medium">
        <color theme="1" tint="0.249977111117893"/>
      </bottom>
      <diagonal/>
    </border>
    <border>
      <left style="thin">
        <color theme="1" tint="0.14999847407452621"/>
      </left>
      <right/>
      <top style="thin">
        <color theme="1" tint="0.34998626667073579"/>
      </top>
      <bottom style="thin">
        <color theme="1" tint="0.34998626667073579"/>
      </bottom>
      <diagonal/>
    </border>
    <border>
      <left style="medium">
        <color theme="1" tint="0.14999847407452621"/>
      </left>
      <right/>
      <top style="medium">
        <color theme="1" tint="0.14999847407452621"/>
      </top>
      <bottom style="thin">
        <color auto="1"/>
      </bottom>
      <diagonal/>
    </border>
    <border>
      <left/>
      <right/>
      <top style="medium">
        <color theme="1" tint="0.14999847407452621"/>
      </top>
      <bottom style="thin">
        <color auto="1"/>
      </bottom>
      <diagonal/>
    </border>
    <border>
      <left style="thin">
        <color auto="1"/>
      </left>
      <right style="medium">
        <color theme="1" tint="0.14999847407452621"/>
      </right>
      <top style="medium">
        <color theme="1" tint="0.14999847407452621"/>
      </top>
      <bottom style="thin">
        <color auto="1"/>
      </bottom>
      <diagonal/>
    </border>
    <border>
      <left style="medium">
        <color theme="1" tint="0.14999847407452621"/>
      </left>
      <right/>
      <top style="thin">
        <color auto="1"/>
      </top>
      <bottom style="thin">
        <color auto="1"/>
      </bottom>
      <diagonal/>
    </border>
    <border>
      <left style="thin">
        <color auto="1"/>
      </left>
      <right style="medium">
        <color theme="1" tint="0.14999847407452621"/>
      </right>
      <top style="thin">
        <color auto="1"/>
      </top>
      <bottom style="thin">
        <color auto="1"/>
      </bottom>
      <diagonal/>
    </border>
    <border>
      <left style="medium">
        <color theme="1" tint="0.14999847407452621"/>
      </left>
      <right/>
      <top style="thin">
        <color auto="1"/>
      </top>
      <bottom/>
      <diagonal/>
    </border>
    <border>
      <left style="thin">
        <color auto="1"/>
      </left>
      <right style="medium">
        <color theme="1" tint="0.14999847407452621"/>
      </right>
      <top style="thin">
        <color auto="1"/>
      </top>
      <bottom/>
      <diagonal/>
    </border>
    <border>
      <left style="medium">
        <color theme="1" tint="0.14999847407452621"/>
      </left>
      <right/>
      <top style="medium">
        <color auto="1"/>
      </top>
      <bottom style="medium">
        <color theme="1" tint="0.14999847407452621"/>
      </bottom>
      <diagonal/>
    </border>
    <border>
      <left/>
      <right/>
      <top style="medium">
        <color auto="1"/>
      </top>
      <bottom style="medium">
        <color theme="1" tint="0.14999847407452621"/>
      </bottom>
      <diagonal/>
    </border>
    <border>
      <left/>
      <right style="medium">
        <color theme="1" tint="0.14999847407452621"/>
      </right>
      <top style="medium">
        <color auto="1"/>
      </top>
      <bottom style="medium">
        <color theme="1" tint="0.14999847407452621"/>
      </bottom>
      <diagonal/>
    </border>
    <border>
      <left style="medium">
        <color theme="1" tint="0.14999847407452621"/>
      </left>
      <right/>
      <top/>
      <bottom style="thin">
        <color auto="1"/>
      </bottom>
      <diagonal/>
    </border>
    <border>
      <left/>
      <right/>
      <top/>
      <bottom style="thin">
        <color auto="1"/>
      </bottom>
      <diagonal/>
    </border>
    <border>
      <left style="thin">
        <color auto="1"/>
      </left>
      <right style="medium">
        <color theme="1" tint="0.14999847407452621"/>
      </right>
      <top/>
      <bottom style="thin">
        <color auto="1"/>
      </bottom>
      <diagonal/>
    </border>
    <border>
      <left style="medium">
        <color theme="1" tint="0.14999847407452621"/>
      </left>
      <right/>
      <top style="medium">
        <color theme="1" tint="0.14999847407452621"/>
      </top>
      <bottom style="medium">
        <color theme="1" tint="0.14999847407452621"/>
      </bottom>
      <diagonal/>
    </border>
    <border>
      <left/>
      <right/>
      <top style="medium">
        <color theme="1" tint="0.14999847407452621"/>
      </top>
      <bottom style="medium">
        <color theme="1" tint="0.14999847407452621"/>
      </bottom>
      <diagonal/>
    </border>
    <border>
      <left/>
      <right style="medium">
        <color theme="1" tint="0.14999847407452621"/>
      </right>
      <top style="medium">
        <color theme="1" tint="0.14999847407452621"/>
      </top>
      <bottom style="medium">
        <color theme="1" tint="0.14999847407452621"/>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indexed="64"/>
      </left>
      <right style="thin">
        <color auto="1"/>
      </right>
      <top/>
      <bottom style="thin">
        <color auto="1"/>
      </bottom>
      <diagonal/>
    </border>
    <border>
      <left style="thin">
        <color indexed="64"/>
      </left>
      <right style="thin">
        <color indexed="64"/>
      </right>
      <top/>
      <bottom style="thin">
        <color indexed="64"/>
      </bottom>
      <diagonal/>
    </border>
    <border>
      <left style="thin">
        <color auto="1"/>
      </left>
      <right style="medium">
        <color indexed="64"/>
      </right>
      <top/>
      <bottom style="thin">
        <color auto="1"/>
      </bottom>
      <diagonal/>
    </border>
    <border>
      <left style="thin">
        <color auto="1"/>
      </left>
      <right style="medium">
        <color indexed="64"/>
      </right>
      <top style="thin">
        <color auto="1"/>
      </top>
      <bottom style="thin">
        <color auto="1"/>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thin">
        <color auto="1"/>
      </left>
      <right style="medium">
        <color indexed="64"/>
      </right>
      <top style="thin">
        <color auto="1"/>
      </top>
      <bottom/>
      <diagonal/>
    </border>
    <border>
      <left style="thin">
        <color indexed="64"/>
      </left>
      <right style="thin">
        <color indexed="64"/>
      </right>
      <top/>
      <bottom/>
      <diagonal/>
    </border>
    <border>
      <left/>
      <right style="medium">
        <color indexed="64"/>
      </right>
      <top/>
      <bottom/>
      <diagonal/>
    </border>
    <border>
      <left style="thin">
        <color indexed="64"/>
      </left>
      <right/>
      <top/>
      <bottom style="thin">
        <color indexed="64"/>
      </bottom>
      <diagonal/>
    </border>
    <border>
      <left style="thin">
        <color auto="1"/>
      </left>
      <right/>
      <top style="thin">
        <color auto="1"/>
      </top>
      <bottom/>
      <diagonal/>
    </border>
    <border>
      <left style="thin">
        <color indexed="64"/>
      </left>
      <right style="thin">
        <color auto="1"/>
      </right>
      <top style="medium">
        <color auto="1"/>
      </top>
      <bottom style="thin">
        <color auto="1"/>
      </bottom>
      <diagonal/>
    </border>
    <border>
      <left style="thin">
        <color indexed="64"/>
      </left>
      <right/>
      <top/>
      <bottom style="thin">
        <color theme="1" tint="0.34998626667073579"/>
      </bottom>
      <diagonal/>
    </border>
    <border>
      <left style="thin">
        <color indexed="64"/>
      </left>
      <right/>
      <top/>
      <bottom/>
      <diagonal/>
    </border>
    <border>
      <left style="thin">
        <color indexed="64"/>
      </left>
      <right/>
      <top style="thin">
        <color theme="1" tint="0.34998626667073579"/>
      </top>
      <bottom/>
      <diagonal/>
    </border>
    <border>
      <left style="thin">
        <color indexed="64"/>
      </left>
      <right/>
      <top style="thin">
        <color theme="1" tint="0.34998626667073579"/>
      </top>
      <bottom style="thin">
        <color theme="1" tint="0.34998626667073579"/>
      </bottom>
      <diagonal/>
    </border>
    <border>
      <left style="thin">
        <color indexed="64"/>
      </left>
      <right/>
      <top/>
      <bottom style="medium">
        <color theme="1" tint="0.249977111117893"/>
      </bottom>
      <diagonal/>
    </border>
    <border>
      <left style="medium">
        <color indexed="64"/>
      </left>
      <right style="thin">
        <color auto="1"/>
      </right>
      <top/>
      <bottom style="medium">
        <color indexed="64"/>
      </bottom>
      <diagonal/>
    </border>
    <border>
      <left style="medium">
        <color indexed="64"/>
      </left>
      <right style="thin">
        <color auto="1"/>
      </right>
      <top style="medium">
        <color indexed="64"/>
      </top>
      <bottom style="thin">
        <color indexed="64"/>
      </bottom>
      <diagonal/>
    </border>
    <border>
      <left/>
      <right style="medium">
        <color auto="1"/>
      </right>
      <top/>
      <bottom style="thin">
        <color auto="1"/>
      </bottom>
      <diagonal/>
    </border>
    <border>
      <left style="medium">
        <color auto="1"/>
      </left>
      <right/>
      <top style="medium">
        <color auto="1"/>
      </top>
      <bottom/>
      <diagonal/>
    </border>
    <border>
      <left/>
      <right/>
      <top style="medium">
        <color auto="1"/>
      </top>
      <bottom/>
      <diagonal/>
    </border>
    <border>
      <left/>
      <right style="thin">
        <color auto="1"/>
      </right>
      <top style="medium">
        <color auto="1"/>
      </top>
      <bottom/>
      <diagonal/>
    </border>
    <border>
      <left style="medium">
        <color indexed="64"/>
      </left>
      <right/>
      <top/>
      <bottom style="medium">
        <color indexed="64"/>
      </bottom>
      <diagonal/>
    </border>
    <border>
      <left/>
      <right/>
      <top/>
      <bottom style="medium">
        <color indexed="64"/>
      </bottom>
      <diagonal/>
    </border>
    <border>
      <left/>
      <right style="thin">
        <color auto="1"/>
      </right>
      <top/>
      <bottom style="medium">
        <color indexed="64"/>
      </bottom>
      <diagonal/>
    </border>
    <border>
      <left style="medium">
        <color auto="1"/>
      </left>
      <right/>
      <top/>
      <bottom/>
      <diagonal/>
    </border>
    <border>
      <left/>
      <right style="thin">
        <color auto="1"/>
      </right>
      <top/>
      <bottom/>
      <diagonal/>
    </border>
    <border>
      <left style="medium">
        <color indexed="64"/>
      </left>
      <right/>
      <top style="medium">
        <color indexed="64"/>
      </top>
      <bottom style="medium">
        <color indexed="64"/>
      </bottom>
      <diagonal/>
    </border>
    <border>
      <left/>
      <right style="thin">
        <color theme="1" tint="0.34998626667073579"/>
      </right>
      <top style="thin">
        <color theme="1" tint="0.34998626667073579"/>
      </top>
      <bottom/>
      <diagonal/>
    </border>
    <border>
      <left style="medium">
        <color theme="1" tint="0.34998626667073579"/>
      </left>
      <right/>
      <top/>
      <bottom style="thin">
        <color theme="1" tint="0.34998626667073579"/>
      </bottom>
      <diagonal/>
    </border>
  </borders>
  <cellStyleXfs count="46">
    <xf numFmtId="0" fontId="0" fillId="0" borderId="0"/>
    <xf numFmtId="0" fontId="3" fillId="2"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5" borderId="0" applyNumberFormat="0" applyBorder="0" applyAlignment="0" applyProtection="0"/>
    <xf numFmtId="0" fontId="3" fillId="8" borderId="0" applyNumberFormat="0" applyBorder="0" applyAlignment="0" applyProtection="0"/>
    <xf numFmtId="0" fontId="3" fillId="11" borderId="0" applyNumberFormat="0" applyBorder="0" applyAlignment="0" applyProtection="0"/>
    <xf numFmtId="0" fontId="4" fillId="12"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9" borderId="0" applyNumberFormat="0" applyBorder="0" applyAlignment="0" applyProtection="0"/>
    <xf numFmtId="0" fontId="5" fillId="3" borderId="0" applyNumberFormat="0" applyBorder="0" applyAlignment="0" applyProtection="0"/>
    <xf numFmtId="0" fontId="6" fillId="20" borderId="1" applyNumberFormat="0" applyAlignment="0" applyProtection="0"/>
    <xf numFmtId="0" fontId="7" fillId="21" borderId="2" applyNumberFormat="0" applyAlignment="0" applyProtection="0"/>
    <xf numFmtId="0" fontId="8" fillId="0" borderId="0" applyNumberFormat="0" applyFill="0" applyBorder="0" applyAlignment="0" applyProtection="0"/>
    <xf numFmtId="0" fontId="9" fillId="4" borderId="0" applyNumberFormat="0" applyBorder="0" applyAlignment="0" applyProtection="0"/>
    <xf numFmtId="0" fontId="10" fillId="0" borderId="3" applyNumberFormat="0" applyFill="0" applyAlignment="0" applyProtection="0"/>
    <xf numFmtId="0" fontId="11" fillId="0" borderId="4" applyNumberFormat="0" applyFill="0" applyAlignment="0" applyProtection="0"/>
    <xf numFmtId="0" fontId="12" fillId="0" borderId="5" applyNumberFormat="0" applyFill="0" applyAlignment="0" applyProtection="0"/>
    <xf numFmtId="0" fontId="12" fillId="0" borderId="0" applyNumberFormat="0" applyFill="0" applyBorder="0" applyAlignment="0" applyProtection="0"/>
    <xf numFmtId="0" fontId="13" fillId="7" borderId="1" applyNumberFormat="0" applyAlignment="0" applyProtection="0"/>
    <xf numFmtId="0" fontId="14" fillId="0" borderId="6" applyNumberFormat="0" applyFill="0" applyAlignment="0" applyProtection="0"/>
    <xf numFmtId="0" fontId="15" fillId="22" borderId="0" applyNumberFormat="0" applyBorder="0" applyAlignment="0" applyProtection="0"/>
    <xf numFmtId="0" fontId="2" fillId="23" borderId="7" applyNumberFormat="0" applyFont="0" applyAlignment="0" applyProtection="0"/>
    <xf numFmtId="0" fontId="16" fillId="20" borderId="8" applyNumberFormat="0" applyAlignment="0" applyProtection="0"/>
    <xf numFmtId="0" fontId="17" fillId="0" borderId="0" applyNumberFormat="0" applyFill="0" applyBorder="0" applyAlignment="0" applyProtection="0"/>
    <xf numFmtId="0" fontId="18" fillId="0" borderId="9" applyNumberFormat="0" applyFill="0" applyAlignment="0" applyProtection="0"/>
    <xf numFmtId="0" fontId="19" fillId="0" borderId="0" applyNumberFormat="0" applyFill="0" applyBorder="0" applyAlignment="0" applyProtection="0"/>
    <xf numFmtId="0" fontId="22" fillId="0" borderId="0" applyNumberFormat="0" applyFill="0" applyBorder="0" applyAlignment="0" applyProtection="0">
      <alignment vertical="top"/>
      <protection locked="0"/>
    </xf>
    <xf numFmtId="44" fontId="2" fillId="0" borderId="0" applyFont="0" applyFill="0" applyBorder="0" applyAlignment="0" applyProtection="0"/>
    <xf numFmtId="0" fontId="2" fillId="0" borderId="0"/>
    <xf numFmtId="0" fontId="1" fillId="0" borderId="0"/>
  </cellStyleXfs>
  <cellXfs count="395">
    <xf numFmtId="0" fontId="0" fillId="0" borderId="0" xfId="0"/>
    <xf numFmtId="0" fontId="23" fillId="0" borderId="0" xfId="0" applyFont="1" applyAlignment="1">
      <alignment horizontal="left"/>
    </xf>
    <xf numFmtId="14" fontId="23" fillId="0" borderId="0" xfId="0" applyNumberFormat="1" applyFont="1" applyAlignment="1">
      <alignment horizontal="left"/>
    </xf>
    <xf numFmtId="7" fontId="23" fillId="0" borderId="0" xfId="0" applyNumberFormat="1" applyFont="1" applyAlignment="1">
      <alignment horizontal="left"/>
    </xf>
    <xf numFmtId="0" fontId="23" fillId="24" borderId="0" xfId="0" applyFont="1" applyFill="1" applyAlignment="1">
      <alignment horizontal="left"/>
    </xf>
    <xf numFmtId="165" fontId="23" fillId="0" borderId="0" xfId="0" applyNumberFormat="1" applyFont="1" applyAlignment="1">
      <alignment horizontal="left"/>
    </xf>
    <xf numFmtId="8" fontId="23" fillId="0" borderId="0" xfId="0" applyNumberFormat="1" applyFont="1" applyAlignment="1">
      <alignment horizontal="left"/>
    </xf>
    <xf numFmtId="8" fontId="23" fillId="0" borderId="0" xfId="0" applyNumberFormat="1" applyFont="1" applyAlignment="1">
      <alignment horizontal="right"/>
    </xf>
    <xf numFmtId="0" fontId="26" fillId="0" borderId="0" xfId="0" applyFont="1" applyAlignment="1">
      <alignment vertical="center"/>
    </xf>
    <xf numFmtId="166" fontId="23" fillId="0" borderId="0" xfId="0" applyNumberFormat="1" applyFont="1" applyAlignment="1">
      <alignment horizontal="left"/>
    </xf>
    <xf numFmtId="0" fontId="25" fillId="0" borderId="0" xfId="0" applyFont="1" applyAlignment="1">
      <alignment vertical="center"/>
    </xf>
    <xf numFmtId="0" fontId="2" fillId="0" borderId="0" xfId="0" applyFont="1"/>
    <xf numFmtId="0" fontId="0" fillId="0" borderId="0" xfId="0" applyAlignment="1">
      <alignment horizontal="left" indent="2"/>
    </xf>
    <xf numFmtId="0" fontId="2" fillId="0" borderId="0" xfId="42" applyFont="1" applyBorder="1" applyAlignment="1" applyProtection="1">
      <alignment vertical="center"/>
    </xf>
    <xf numFmtId="0" fontId="2" fillId="0" borderId="0" xfId="42" applyFont="1" applyFill="1" applyBorder="1" applyAlignment="1" applyProtection="1">
      <alignment vertical="top" wrapText="1"/>
    </xf>
    <xf numFmtId="0" fontId="2" fillId="0" borderId="0" xfId="42" applyFont="1" applyBorder="1" applyAlignment="1" applyProtection="1">
      <alignment horizontal="left"/>
    </xf>
    <xf numFmtId="165" fontId="23" fillId="0" borderId="0" xfId="0" applyNumberFormat="1" applyFont="1" applyAlignment="1">
      <alignment horizontal="right"/>
    </xf>
    <xf numFmtId="0" fontId="23" fillId="25" borderId="0" xfId="0" applyFont="1" applyFill="1" applyAlignment="1">
      <alignment horizontal="left"/>
    </xf>
    <xf numFmtId="165" fontId="23" fillId="25" borderId="0" xfId="0" applyNumberFormat="1" applyFont="1" applyFill="1" applyAlignment="1">
      <alignment horizontal="left"/>
    </xf>
    <xf numFmtId="165" fontId="23" fillId="25" borderId="0" xfId="0" applyNumberFormat="1" applyFont="1" applyFill="1" applyAlignment="1">
      <alignment horizontal="right"/>
    </xf>
    <xf numFmtId="165" fontId="21" fillId="25" borderId="0" xfId="0" applyNumberFormat="1" applyFont="1" applyFill="1" applyAlignment="1">
      <alignment horizontal="left" wrapText="1"/>
    </xf>
    <xf numFmtId="0" fontId="30" fillId="27" borderId="0" xfId="0" applyFont="1" applyFill="1" applyAlignment="1">
      <alignment horizontal="left"/>
    </xf>
    <xf numFmtId="0" fontId="30" fillId="27" borderId="0" xfId="0" applyFont="1" applyFill="1" applyAlignment="1">
      <alignment horizontal="left" wrapText="1"/>
    </xf>
    <xf numFmtId="165" fontId="30" fillId="27" borderId="0" xfId="0" applyNumberFormat="1" applyFont="1" applyFill="1" applyAlignment="1">
      <alignment horizontal="left" wrapText="1"/>
    </xf>
    <xf numFmtId="0" fontId="23" fillId="27" borderId="0" xfId="0" applyFont="1" applyFill="1" applyAlignment="1">
      <alignment horizontal="left"/>
    </xf>
    <xf numFmtId="0" fontId="32" fillId="27" borderId="0" xfId="0" applyFont="1" applyFill="1" applyAlignment="1">
      <alignment horizontal="left" textRotation="90" wrapText="1"/>
    </xf>
    <xf numFmtId="165" fontId="32" fillId="27" borderId="0" xfId="0" applyNumberFormat="1" applyFont="1" applyFill="1" applyAlignment="1">
      <alignment horizontal="left" textRotation="90" wrapText="1"/>
    </xf>
    <xf numFmtId="165" fontId="23" fillId="27" borderId="0" xfId="0" applyNumberFormat="1" applyFont="1" applyFill="1" applyAlignment="1">
      <alignment horizontal="left"/>
    </xf>
    <xf numFmtId="0" fontId="23" fillId="28" borderId="0" xfId="0" applyFont="1" applyFill="1" applyAlignment="1">
      <alignment horizontal="left"/>
    </xf>
    <xf numFmtId="0" fontId="23" fillId="25" borderId="0" xfId="0" applyFont="1" applyFill="1" applyAlignment="1">
      <alignment horizontal="right"/>
    </xf>
    <xf numFmtId="0" fontId="23" fillId="27" borderId="0" xfId="0" applyFont="1" applyFill="1" applyAlignment="1">
      <alignment horizontal="right"/>
    </xf>
    <xf numFmtId="166" fontId="23" fillId="0" borderId="0" xfId="0" applyNumberFormat="1" applyFont="1" applyAlignment="1">
      <alignment horizontal="right"/>
    </xf>
    <xf numFmtId="0" fontId="33" fillId="25" borderId="0" xfId="0" applyFont="1" applyFill="1" applyAlignment="1">
      <alignment horizontal="right"/>
    </xf>
    <xf numFmtId="165" fontId="34" fillId="25" borderId="0" xfId="0" applyNumberFormat="1" applyFont="1" applyFill="1" applyAlignment="1">
      <alignment horizontal="right"/>
    </xf>
    <xf numFmtId="165" fontId="33" fillId="25" borderId="0" xfId="0" applyNumberFormat="1" applyFont="1" applyFill="1" applyAlignment="1">
      <alignment horizontal="right"/>
    </xf>
    <xf numFmtId="165" fontId="34" fillId="25" borderId="0" xfId="0" applyNumberFormat="1" applyFont="1" applyFill="1" applyAlignment="1">
      <alignment horizontal="left"/>
    </xf>
    <xf numFmtId="0" fontId="33" fillId="25" borderId="0" xfId="0" applyFont="1" applyFill="1" applyAlignment="1">
      <alignment horizontal="left"/>
    </xf>
    <xf numFmtId="0" fontId="2" fillId="24" borderId="0" xfId="0" applyFont="1" applyFill="1" applyAlignment="1">
      <alignment horizontal="left"/>
    </xf>
    <xf numFmtId="0" fontId="21" fillId="27" borderId="0" xfId="0" applyFont="1" applyFill="1"/>
    <xf numFmtId="0" fontId="21" fillId="27" borderId="0" xfId="0" applyFont="1" applyFill="1" applyAlignment="1">
      <alignment horizontal="left"/>
    </xf>
    <xf numFmtId="164" fontId="21" fillId="27" borderId="0" xfId="0" applyNumberFormat="1" applyFont="1" applyFill="1" applyAlignment="1">
      <alignment horizontal="left"/>
    </xf>
    <xf numFmtId="7" fontId="24" fillId="27" borderId="0" xfId="0" applyNumberFormat="1" applyFont="1" applyFill="1" applyAlignment="1">
      <alignment horizontal="left"/>
    </xf>
    <xf numFmtId="7" fontId="21" fillId="27" borderId="0" xfId="0" applyNumberFormat="1" applyFont="1" applyFill="1" applyAlignment="1">
      <alignment horizontal="left"/>
    </xf>
    <xf numFmtId="0" fontId="35" fillId="27" borderId="0" xfId="0" applyFont="1" applyFill="1" applyAlignment="1">
      <alignment horizontal="left" textRotation="90" wrapText="1"/>
    </xf>
    <xf numFmtId="0" fontId="23" fillId="24" borderId="0" xfId="0" applyFont="1" applyFill="1"/>
    <xf numFmtId="7" fontId="24" fillId="24" borderId="0" xfId="0" applyNumberFormat="1" applyFont="1" applyFill="1" applyAlignment="1">
      <alignment horizontal="left"/>
    </xf>
    <xf numFmtId="7" fontId="21" fillId="24" borderId="0" xfId="0" applyNumberFormat="1" applyFont="1" applyFill="1" applyAlignment="1">
      <alignment horizontal="left"/>
    </xf>
    <xf numFmtId="7" fontId="21" fillId="27" borderId="0" xfId="0" applyNumberFormat="1" applyFont="1" applyFill="1" applyAlignment="1">
      <alignment horizontal="right"/>
    </xf>
    <xf numFmtId="165" fontId="21" fillId="27" borderId="0" xfId="0" applyNumberFormat="1" applyFont="1" applyFill="1" applyAlignment="1">
      <alignment horizontal="right"/>
    </xf>
    <xf numFmtId="167" fontId="33" fillId="25" borderId="0" xfId="0" applyNumberFormat="1" applyFont="1" applyFill="1" applyAlignment="1">
      <alignment horizontal="right"/>
    </xf>
    <xf numFmtId="167" fontId="23" fillId="25" borderId="0" xfId="0" applyNumberFormat="1" applyFont="1" applyFill="1" applyAlignment="1">
      <alignment horizontal="right"/>
    </xf>
    <xf numFmtId="167" fontId="33" fillId="24" borderId="16" xfId="0" applyNumberFormat="1" applyFont="1" applyFill="1" applyBorder="1" applyAlignment="1">
      <alignment horizontal="right"/>
    </xf>
    <xf numFmtId="167" fontId="33" fillId="28" borderId="16" xfId="0" applyNumberFormat="1" applyFont="1" applyFill="1" applyBorder="1" applyAlignment="1">
      <alignment horizontal="right"/>
    </xf>
    <xf numFmtId="0" fontId="23" fillId="29" borderId="0" xfId="0" applyFont="1" applyFill="1" applyAlignment="1">
      <alignment horizontal="left"/>
    </xf>
    <xf numFmtId="167" fontId="33" fillId="29" borderId="16" xfId="0" applyNumberFormat="1" applyFont="1" applyFill="1" applyBorder="1" applyAlignment="1">
      <alignment horizontal="right"/>
    </xf>
    <xf numFmtId="0" fontId="36" fillId="28" borderId="0" xfId="0" applyFont="1" applyFill="1" applyAlignment="1">
      <alignment horizontal="center"/>
    </xf>
    <xf numFmtId="0" fontId="28" fillId="28" borderId="0" xfId="0" applyFont="1" applyFill="1" applyAlignment="1">
      <alignment horizontal="left"/>
    </xf>
    <xf numFmtId="167" fontId="28" fillId="28" borderId="0" xfId="0" applyNumberFormat="1" applyFont="1" applyFill="1" applyAlignment="1">
      <alignment horizontal="right"/>
    </xf>
    <xf numFmtId="165" fontId="31" fillId="27" borderId="0" xfId="0" applyNumberFormat="1" applyFont="1" applyFill="1" applyAlignment="1">
      <alignment horizontal="right"/>
    </xf>
    <xf numFmtId="0" fontId="27" fillId="29" borderId="0" xfId="0" applyFont="1" applyFill="1" applyAlignment="1">
      <alignment horizontal="left"/>
    </xf>
    <xf numFmtId="0" fontId="20" fillId="24" borderId="0" xfId="0" applyFont="1" applyFill="1" applyAlignment="1">
      <alignment horizontal="left" indent="1"/>
    </xf>
    <xf numFmtId="14" fontId="20" fillId="24" borderId="0" xfId="0" applyNumberFormat="1" applyFont="1" applyFill="1" applyAlignment="1">
      <alignment horizontal="left" indent="1"/>
    </xf>
    <xf numFmtId="7" fontId="20" fillId="24" borderId="0" xfId="0" applyNumberFormat="1" applyFont="1" applyFill="1" applyAlignment="1">
      <alignment horizontal="left" indent="1"/>
    </xf>
    <xf numFmtId="7" fontId="2" fillId="24" borderId="0" xfId="0" applyNumberFormat="1" applyFont="1" applyFill="1" applyAlignment="1">
      <alignment horizontal="left"/>
    </xf>
    <xf numFmtId="167" fontId="33" fillId="30" borderId="16" xfId="0" applyNumberFormat="1" applyFont="1" applyFill="1" applyBorder="1" applyAlignment="1">
      <alignment horizontal="right"/>
    </xf>
    <xf numFmtId="0" fontId="35" fillId="27" borderId="0" xfId="0" applyFont="1" applyFill="1" applyAlignment="1">
      <alignment horizontal="center" textRotation="90"/>
    </xf>
    <xf numFmtId="0" fontId="37" fillId="31" borderId="0" xfId="0" applyFont="1" applyFill="1" applyAlignment="1">
      <alignment horizontal="center"/>
    </xf>
    <xf numFmtId="0" fontId="23" fillId="27" borderId="0" xfId="0" applyFont="1" applyFill="1" applyAlignment="1">
      <alignment horizontal="center"/>
    </xf>
    <xf numFmtId="0" fontId="23" fillId="28" borderId="0" xfId="0" applyFont="1" applyFill="1" applyAlignment="1">
      <alignment horizontal="center"/>
    </xf>
    <xf numFmtId="0" fontId="23" fillId="0" borderId="0" xfId="0" applyFont="1" applyAlignment="1">
      <alignment horizontal="center"/>
    </xf>
    <xf numFmtId="0" fontId="2" fillId="0" borderId="0" xfId="42" applyFont="1" applyBorder="1" applyAlignment="1" applyProtection="1">
      <alignment horizontal="center" vertical="center"/>
    </xf>
    <xf numFmtId="0" fontId="2" fillId="0" borderId="0" xfId="42" applyFont="1" applyFill="1" applyBorder="1" applyAlignment="1" applyProtection="1">
      <alignment horizontal="center" vertical="top" wrapText="1"/>
    </xf>
    <xf numFmtId="0" fontId="2" fillId="0" borderId="0" xfId="42" applyFont="1" applyBorder="1" applyAlignment="1" applyProtection="1">
      <alignment horizontal="center"/>
    </xf>
    <xf numFmtId="165" fontId="38" fillId="31" borderId="0" xfId="0" applyNumberFormat="1" applyFont="1" applyFill="1" applyAlignment="1">
      <alignment horizontal="center"/>
    </xf>
    <xf numFmtId="0" fontId="33" fillId="33" borderId="16" xfId="0" applyFont="1" applyFill="1" applyBorder="1" applyAlignment="1">
      <alignment horizontal="left"/>
    </xf>
    <xf numFmtId="0" fontId="34" fillId="33" borderId="16" xfId="0" applyFont="1" applyFill="1" applyBorder="1" applyAlignment="1">
      <alignment horizontal="left"/>
    </xf>
    <xf numFmtId="0" fontId="33" fillId="33" borderId="16" xfId="0" applyFont="1" applyFill="1" applyBorder="1" applyAlignment="1">
      <alignment horizontal="left" indent="1"/>
    </xf>
    <xf numFmtId="0" fontId="23" fillId="25" borderId="30" xfId="0" applyFont="1" applyFill="1" applyBorder="1" applyAlignment="1">
      <alignment horizontal="right"/>
    </xf>
    <xf numFmtId="0" fontId="38" fillId="31" borderId="0" xfId="0" applyFont="1" applyFill="1" applyAlignment="1">
      <alignment horizontal="center"/>
    </xf>
    <xf numFmtId="0" fontId="38" fillId="31" borderId="23" xfId="0" applyFont="1" applyFill="1" applyBorder="1" applyAlignment="1">
      <alignment horizontal="center"/>
    </xf>
    <xf numFmtId="0" fontId="38" fillId="31" borderId="16" xfId="0" applyFont="1" applyFill="1" applyBorder="1" applyAlignment="1">
      <alignment horizontal="center"/>
    </xf>
    <xf numFmtId="0" fontId="38" fillId="31" borderId="0" xfId="0" applyFont="1" applyFill="1" applyAlignment="1">
      <alignment horizontal="center" vertical="center"/>
    </xf>
    <xf numFmtId="0" fontId="23" fillId="25" borderId="31" xfId="0" applyFont="1" applyFill="1" applyBorder="1" applyAlignment="1">
      <alignment horizontal="left"/>
    </xf>
    <xf numFmtId="0" fontId="33" fillId="25" borderId="31" xfId="0" applyFont="1" applyFill="1" applyBorder="1" applyAlignment="1">
      <alignment horizontal="left"/>
    </xf>
    <xf numFmtId="0" fontId="37" fillId="25" borderId="31" xfId="0" applyFont="1" applyFill="1" applyBorder="1" applyAlignment="1">
      <alignment horizontal="center"/>
    </xf>
    <xf numFmtId="0" fontId="23" fillId="25" borderId="31" xfId="0" applyFont="1" applyFill="1" applyBorder="1" applyAlignment="1">
      <alignment horizontal="right"/>
    </xf>
    <xf numFmtId="167" fontId="23" fillId="25" borderId="31" xfId="0" applyNumberFormat="1" applyFont="1" applyFill="1" applyBorder="1" applyAlignment="1">
      <alignment horizontal="right"/>
    </xf>
    <xf numFmtId="165" fontId="23" fillId="25" borderId="31" xfId="0" applyNumberFormat="1" applyFont="1" applyFill="1" applyBorder="1" applyAlignment="1">
      <alignment horizontal="right"/>
    </xf>
    <xf numFmtId="0" fontId="23" fillId="27" borderId="31" xfId="0" applyFont="1" applyFill="1" applyBorder="1" applyAlignment="1">
      <alignment horizontal="right"/>
    </xf>
    <xf numFmtId="0" fontId="33" fillId="25" borderId="19" xfId="0" applyFont="1" applyFill="1" applyBorder="1" applyAlignment="1">
      <alignment horizontal="left"/>
    </xf>
    <xf numFmtId="0" fontId="28" fillId="28" borderId="0" xfId="0" applyFont="1" applyFill="1" applyAlignment="1">
      <alignment horizontal="center"/>
    </xf>
    <xf numFmtId="0" fontId="28" fillId="28" borderId="0" xfId="0" applyFont="1" applyFill="1"/>
    <xf numFmtId="0" fontId="23" fillId="33" borderId="0" xfId="0" applyFont="1" applyFill="1" applyAlignment="1">
      <alignment horizontal="left"/>
    </xf>
    <xf numFmtId="0" fontId="28" fillId="33" borderId="0" xfId="0" applyFont="1" applyFill="1" applyAlignment="1">
      <alignment horizontal="left"/>
    </xf>
    <xf numFmtId="167" fontId="33" fillId="35" borderId="36" xfId="0" applyNumberFormat="1" applyFont="1" applyFill="1" applyBorder="1"/>
    <xf numFmtId="0" fontId="23" fillId="36" borderId="0" xfId="0" applyFont="1" applyFill="1" applyAlignment="1">
      <alignment horizontal="left"/>
    </xf>
    <xf numFmtId="0" fontId="28" fillId="36" borderId="0" xfId="0" applyFont="1" applyFill="1" applyAlignment="1">
      <alignment horizontal="left"/>
    </xf>
    <xf numFmtId="0" fontId="33" fillId="36" borderId="11" xfId="0" applyFont="1" applyFill="1" applyBorder="1" applyAlignment="1">
      <alignment horizontal="left" indent="1"/>
    </xf>
    <xf numFmtId="0" fontId="33" fillId="36" borderId="16" xfId="0" applyFont="1" applyFill="1" applyBorder="1" applyAlignment="1">
      <alignment horizontal="left"/>
    </xf>
    <xf numFmtId="0" fontId="34" fillId="36" borderId="16" xfId="0" applyFont="1" applyFill="1" applyBorder="1" applyAlignment="1">
      <alignment horizontal="left"/>
    </xf>
    <xf numFmtId="0" fontId="33" fillId="36" borderId="16" xfId="0" applyFont="1" applyFill="1" applyBorder="1" applyAlignment="1">
      <alignment horizontal="left" indent="1"/>
    </xf>
    <xf numFmtId="0" fontId="29" fillId="26" borderId="38" xfId="0" applyFont="1" applyFill="1" applyBorder="1" applyAlignment="1">
      <alignment vertical="center"/>
    </xf>
    <xf numFmtId="0" fontId="29" fillId="26" borderId="19" xfId="0" applyFont="1" applyFill="1" applyBorder="1" applyAlignment="1">
      <alignment vertical="center"/>
    </xf>
    <xf numFmtId="14" fontId="33" fillId="0" borderId="37" xfId="0" applyNumberFormat="1" applyFont="1" applyBorder="1" applyAlignment="1">
      <alignment horizontal="left" vertical="center" indent="1"/>
    </xf>
    <xf numFmtId="0" fontId="33" fillId="0" borderId="17" xfId="0" applyFont="1" applyBorder="1" applyAlignment="1">
      <alignment horizontal="left" vertical="center"/>
    </xf>
    <xf numFmtId="0" fontId="29" fillId="26" borderId="41" xfId="0" applyFont="1" applyFill="1" applyBorder="1" applyAlignment="1">
      <alignment vertical="center"/>
    </xf>
    <xf numFmtId="0" fontId="29" fillId="26" borderId="45" xfId="0" applyFont="1" applyFill="1" applyBorder="1" applyAlignment="1">
      <alignment vertical="center"/>
    </xf>
    <xf numFmtId="0" fontId="29" fillId="26" borderId="46" xfId="0" applyFont="1" applyFill="1" applyBorder="1" applyAlignment="1">
      <alignment vertical="center"/>
    </xf>
    <xf numFmtId="0" fontId="33" fillId="0" borderId="47" xfId="0" applyFont="1" applyBorder="1" applyAlignment="1">
      <alignment horizontal="left" vertical="center" indent="1"/>
    </xf>
    <xf numFmtId="0" fontId="33" fillId="25" borderId="50" xfId="0" applyFont="1" applyFill="1" applyBorder="1" applyAlignment="1">
      <alignment horizontal="left" vertical="center" indent="3"/>
    </xf>
    <xf numFmtId="0" fontId="29" fillId="26" borderId="50" xfId="0" applyFont="1" applyFill="1" applyBorder="1" applyAlignment="1">
      <alignment vertical="center"/>
    </xf>
    <xf numFmtId="0" fontId="29" fillId="26" borderId="47" xfId="0" applyFont="1" applyFill="1" applyBorder="1" applyAlignment="1">
      <alignment vertical="center"/>
    </xf>
    <xf numFmtId="14" fontId="33" fillId="0" borderId="48" xfId="0" quotePrefix="1" applyNumberFormat="1" applyFont="1" applyBorder="1" applyAlignment="1">
      <alignment horizontal="left" vertical="center"/>
    </xf>
    <xf numFmtId="0" fontId="29" fillId="26" borderId="52" xfId="0" applyFont="1" applyFill="1" applyBorder="1" applyAlignment="1">
      <alignment vertical="center"/>
    </xf>
    <xf numFmtId="0" fontId="33" fillId="25" borderId="50" xfId="0" applyFont="1" applyFill="1" applyBorder="1" applyAlignment="1">
      <alignment horizontal="left" vertical="center" indent="2"/>
    </xf>
    <xf numFmtId="0" fontId="33" fillId="25" borderId="54" xfId="0" applyFont="1" applyFill="1" applyBorder="1" applyAlignment="1">
      <alignment horizontal="left" vertical="center" indent="2"/>
    </xf>
    <xf numFmtId="165" fontId="38" fillId="31" borderId="24" xfId="0" applyNumberFormat="1" applyFont="1" applyFill="1" applyBorder="1" applyAlignment="1">
      <alignment horizontal="center"/>
    </xf>
    <xf numFmtId="165" fontId="38" fillId="25" borderId="22" xfId="0" applyNumberFormat="1" applyFont="1" applyFill="1" applyBorder="1" applyAlignment="1">
      <alignment horizontal="center"/>
    </xf>
    <xf numFmtId="167" fontId="23" fillId="25" borderId="19" xfId="0" applyNumberFormat="1" applyFont="1" applyFill="1" applyBorder="1" applyAlignment="1">
      <alignment horizontal="right"/>
    </xf>
    <xf numFmtId="167" fontId="33" fillId="0" borderId="40" xfId="0" applyNumberFormat="1" applyFont="1" applyBorder="1" applyAlignment="1">
      <alignment vertical="center"/>
    </xf>
    <xf numFmtId="167" fontId="30" fillId="26" borderId="58" xfId="0" applyNumberFormat="1" applyFont="1" applyFill="1" applyBorder="1"/>
    <xf numFmtId="167" fontId="33" fillId="0" borderId="58" xfId="0" applyNumberFormat="1" applyFont="1" applyBorder="1"/>
    <xf numFmtId="0" fontId="33" fillId="0" borderId="63" xfId="0" applyFont="1" applyBorder="1" applyAlignment="1">
      <alignment vertical="center"/>
    </xf>
    <xf numFmtId="0" fontId="33" fillId="0" borderId="66" xfId="0" applyFont="1" applyBorder="1" applyAlignment="1">
      <alignment vertical="center"/>
    </xf>
    <xf numFmtId="167" fontId="33" fillId="0" borderId="65" xfId="0" applyNumberFormat="1" applyFont="1" applyBorder="1" applyAlignment="1">
      <alignment vertical="center"/>
    </xf>
    <xf numFmtId="0" fontId="30" fillId="26" borderId="69" xfId="0" applyFont="1" applyFill="1" applyBorder="1" applyAlignment="1">
      <alignment horizontal="left" indent="1"/>
    </xf>
    <xf numFmtId="167" fontId="33" fillId="0" borderId="70" xfId="0" applyNumberFormat="1" applyFont="1" applyBorder="1"/>
    <xf numFmtId="167" fontId="33" fillId="35" borderId="64" xfId="0" applyNumberFormat="1" applyFont="1" applyFill="1" applyBorder="1"/>
    <xf numFmtId="0" fontId="33" fillId="32" borderId="67" xfId="0" applyFont="1" applyFill="1" applyBorder="1" applyAlignment="1">
      <alignment horizontal="left" vertical="center" indent="1"/>
    </xf>
    <xf numFmtId="167" fontId="33" fillId="32" borderId="59" xfId="0" applyNumberFormat="1" applyFont="1" applyFill="1" applyBorder="1" applyAlignment="1">
      <alignment vertical="center"/>
    </xf>
    <xf numFmtId="167" fontId="33" fillId="32" borderId="68" xfId="0" applyNumberFormat="1" applyFont="1" applyFill="1" applyBorder="1" applyAlignment="1">
      <alignment vertical="center"/>
    </xf>
    <xf numFmtId="0" fontId="33" fillId="35" borderId="63" xfId="0" applyFont="1" applyFill="1" applyBorder="1" applyAlignment="1">
      <alignment horizontal="left" vertical="center" indent="1"/>
    </xf>
    <xf numFmtId="0" fontId="34" fillId="33" borderId="16" xfId="0" applyFont="1" applyFill="1" applyBorder="1" applyAlignment="1">
      <alignment horizontal="left" indent="1"/>
    </xf>
    <xf numFmtId="0" fontId="33" fillId="36" borderId="20" xfId="0" applyFont="1" applyFill="1" applyBorder="1" applyAlignment="1">
      <alignment horizontal="left" indent="1"/>
    </xf>
    <xf numFmtId="0" fontId="34" fillId="36" borderId="0" xfId="0" applyFont="1" applyFill="1" applyAlignment="1">
      <alignment horizontal="left"/>
    </xf>
    <xf numFmtId="0" fontId="34" fillId="33" borderId="0" xfId="0" applyFont="1" applyFill="1" applyAlignment="1">
      <alignment horizontal="left"/>
    </xf>
    <xf numFmtId="0" fontId="33" fillId="33" borderId="19" xfId="0" applyFont="1" applyFill="1" applyBorder="1" applyAlignment="1">
      <alignment horizontal="left" indent="1"/>
    </xf>
    <xf numFmtId="0" fontId="33" fillId="36" borderId="19" xfId="0" applyFont="1" applyFill="1" applyBorder="1" applyAlignment="1">
      <alignment horizontal="left" indent="1"/>
    </xf>
    <xf numFmtId="0" fontId="2" fillId="33" borderId="16" xfId="0" applyFont="1" applyFill="1" applyBorder="1" applyAlignment="1">
      <alignment horizontal="left" indent="1"/>
    </xf>
    <xf numFmtId="0" fontId="33" fillId="33" borderId="75" xfId="0" applyFont="1" applyFill="1" applyBorder="1" applyAlignment="1">
      <alignment horizontal="left"/>
    </xf>
    <xf numFmtId="0" fontId="33" fillId="36" borderId="76" xfId="0" applyFont="1" applyFill="1" applyBorder="1" applyAlignment="1">
      <alignment horizontal="left"/>
    </xf>
    <xf numFmtId="0" fontId="33" fillId="33" borderId="78" xfId="0" applyFont="1" applyFill="1" applyBorder="1" applyAlignment="1">
      <alignment horizontal="left" indent="1"/>
    </xf>
    <xf numFmtId="0" fontId="33" fillId="33" borderId="80" xfId="0" applyFont="1" applyFill="1" applyBorder="1" applyAlignment="1">
      <alignment horizontal="left" indent="1"/>
    </xf>
    <xf numFmtId="14" fontId="27" fillId="34" borderId="82" xfId="0" applyNumberFormat="1" applyFont="1" applyFill="1" applyBorder="1" applyAlignment="1">
      <alignment horizontal="left"/>
    </xf>
    <xf numFmtId="14" fontId="20" fillId="34" borderId="83" xfId="0" applyNumberFormat="1" applyFont="1" applyFill="1" applyBorder="1" applyAlignment="1">
      <alignment horizontal="left"/>
    </xf>
    <xf numFmtId="7" fontId="27" fillId="34" borderId="84" xfId="0" applyNumberFormat="1" applyFont="1" applyFill="1" applyBorder="1" applyAlignment="1">
      <alignment horizontal="left"/>
    </xf>
    <xf numFmtId="0" fontId="33" fillId="33" borderId="85" xfId="0" applyFont="1" applyFill="1" applyBorder="1" applyAlignment="1">
      <alignment horizontal="left" indent="1"/>
    </xf>
    <xf numFmtId="0" fontId="33" fillId="36" borderId="86" xfId="0" applyFont="1" applyFill="1" applyBorder="1" applyAlignment="1">
      <alignment horizontal="left" indent="1"/>
    </xf>
    <xf numFmtId="0" fontId="27" fillId="37" borderId="88" xfId="0" applyFont="1" applyFill="1" applyBorder="1" applyAlignment="1">
      <alignment horizontal="left"/>
    </xf>
    <xf numFmtId="0" fontId="27" fillId="37" borderId="89" xfId="0" applyFont="1" applyFill="1" applyBorder="1" applyAlignment="1">
      <alignment horizontal="left"/>
    </xf>
    <xf numFmtId="0" fontId="33" fillId="24" borderId="77" xfId="0" applyFont="1" applyFill="1" applyBorder="1" applyAlignment="1" applyProtection="1">
      <alignment horizontal="left"/>
      <protection locked="0"/>
    </xf>
    <xf numFmtId="0" fontId="27" fillId="34" borderId="90" xfId="0" applyFont="1" applyFill="1" applyBorder="1" applyAlignment="1" applyProtection="1">
      <alignment horizontal="center"/>
      <protection locked="0"/>
    </xf>
    <xf numFmtId="0" fontId="38" fillId="31" borderId="0" xfId="0" applyFont="1" applyFill="1" applyAlignment="1" applyProtection="1">
      <alignment horizontal="center" vertical="center"/>
      <protection locked="0"/>
    </xf>
    <xf numFmtId="0" fontId="33" fillId="33" borderId="16" xfId="0" applyFont="1" applyFill="1" applyBorder="1" applyAlignment="1" applyProtection="1">
      <alignment horizontal="left"/>
      <protection locked="0"/>
    </xf>
    <xf numFmtId="0" fontId="33" fillId="36" borderId="16" xfId="0" applyFont="1" applyFill="1" applyBorder="1" applyAlignment="1" applyProtection="1">
      <alignment horizontal="left"/>
      <protection locked="0"/>
    </xf>
    <xf numFmtId="165" fontId="38" fillId="31" borderId="0" xfId="0" applyNumberFormat="1" applyFont="1" applyFill="1" applyAlignment="1" applyProtection="1">
      <alignment horizontal="center"/>
      <protection locked="0"/>
    </xf>
    <xf numFmtId="167" fontId="33" fillId="29" borderId="16" xfId="0" applyNumberFormat="1" applyFont="1" applyFill="1" applyBorder="1" applyAlignment="1" applyProtection="1">
      <alignment horizontal="right"/>
      <protection locked="0"/>
    </xf>
    <xf numFmtId="0" fontId="33" fillId="25" borderId="28" xfId="0" applyFont="1" applyFill="1" applyBorder="1" applyAlignment="1" applyProtection="1">
      <alignment horizontal="right"/>
      <protection locked="0"/>
    </xf>
    <xf numFmtId="165" fontId="38" fillId="31" borderId="24" xfId="0" applyNumberFormat="1" applyFont="1" applyFill="1" applyBorder="1" applyAlignment="1" applyProtection="1">
      <alignment horizontal="center"/>
      <protection locked="0"/>
    </xf>
    <xf numFmtId="165" fontId="33" fillId="27" borderId="0" xfId="0" applyNumberFormat="1" applyFont="1" applyFill="1" applyAlignment="1" applyProtection="1">
      <alignment horizontal="right"/>
      <protection locked="0"/>
    </xf>
    <xf numFmtId="0" fontId="33" fillId="25" borderId="29" xfId="0" applyFont="1" applyFill="1" applyBorder="1" applyAlignment="1" applyProtection="1">
      <alignment horizontal="right"/>
      <protection locked="0"/>
    </xf>
    <xf numFmtId="167" fontId="33" fillId="25" borderId="0" xfId="0" applyNumberFormat="1" applyFont="1" applyFill="1" applyAlignment="1" applyProtection="1">
      <alignment horizontal="right"/>
      <protection locked="0"/>
    </xf>
    <xf numFmtId="0" fontId="33" fillId="25" borderId="30" xfId="0" applyFont="1" applyFill="1" applyBorder="1" applyAlignment="1" applyProtection="1">
      <alignment horizontal="right"/>
      <protection locked="0"/>
    </xf>
    <xf numFmtId="0" fontId="33" fillId="27" borderId="0" xfId="0" applyFont="1" applyFill="1" applyAlignment="1" applyProtection="1">
      <alignment horizontal="right"/>
      <protection locked="0"/>
    </xf>
    <xf numFmtId="167" fontId="33" fillId="29" borderId="17" xfId="0" applyNumberFormat="1" applyFont="1" applyFill="1" applyBorder="1" applyAlignment="1" applyProtection="1">
      <alignment horizontal="right"/>
      <protection locked="0"/>
    </xf>
    <xf numFmtId="167" fontId="23" fillId="25" borderId="0" xfId="0" applyNumberFormat="1" applyFont="1" applyFill="1" applyAlignment="1" applyProtection="1">
      <alignment horizontal="right"/>
      <protection locked="0"/>
    </xf>
    <xf numFmtId="165" fontId="21" fillId="25" borderId="30" xfId="0" applyNumberFormat="1" applyFont="1" applyFill="1" applyBorder="1" applyAlignment="1" applyProtection="1">
      <alignment horizontal="right" wrapText="1"/>
      <protection locked="0"/>
    </xf>
    <xf numFmtId="165" fontId="23" fillId="27" borderId="0" xfId="0" applyNumberFormat="1" applyFont="1" applyFill="1" applyAlignment="1" applyProtection="1">
      <alignment horizontal="right"/>
      <protection locked="0"/>
    </xf>
    <xf numFmtId="167" fontId="33" fillId="29" borderId="74" xfId="0" applyNumberFormat="1" applyFont="1" applyFill="1" applyBorder="1" applyAlignment="1" applyProtection="1">
      <alignment horizontal="right"/>
      <protection locked="0"/>
    </xf>
    <xf numFmtId="0" fontId="33" fillId="25" borderId="0" xfId="0" applyFont="1" applyFill="1" applyAlignment="1" applyProtection="1">
      <alignment horizontal="right"/>
      <protection locked="0"/>
    </xf>
    <xf numFmtId="0" fontId="38" fillId="31" borderId="26" xfId="0" applyFont="1" applyFill="1" applyBorder="1" applyAlignment="1" applyProtection="1">
      <alignment horizontal="right"/>
      <protection locked="0"/>
    </xf>
    <xf numFmtId="0" fontId="38" fillId="31" borderId="27" xfId="0" applyFont="1" applyFill="1" applyBorder="1" applyAlignment="1" applyProtection="1">
      <alignment horizontal="right"/>
      <protection locked="0"/>
    </xf>
    <xf numFmtId="0" fontId="38" fillId="31" borderId="0" xfId="0" applyFont="1" applyFill="1" applyAlignment="1" applyProtection="1">
      <alignment horizontal="center"/>
      <protection locked="0"/>
    </xf>
    <xf numFmtId="0" fontId="33" fillId="25" borderId="0" xfId="0" applyFont="1" applyFill="1" applyAlignment="1" applyProtection="1">
      <alignment horizontal="left"/>
      <protection locked="0"/>
    </xf>
    <xf numFmtId="165" fontId="38" fillId="31" borderId="22" xfId="0" applyNumberFormat="1" applyFont="1" applyFill="1" applyBorder="1" applyAlignment="1" applyProtection="1">
      <alignment horizontal="right"/>
      <protection locked="0"/>
    </xf>
    <xf numFmtId="7" fontId="38" fillId="31" borderId="27" xfId="0" applyNumberFormat="1" applyFont="1" applyFill="1" applyBorder="1" applyAlignment="1" applyProtection="1">
      <alignment horizontal="right"/>
      <protection locked="0"/>
    </xf>
    <xf numFmtId="165" fontId="37" fillId="31" borderId="22" xfId="0" applyNumberFormat="1" applyFont="1" applyFill="1" applyBorder="1" applyAlignment="1" applyProtection="1">
      <alignment horizontal="right"/>
      <protection locked="0"/>
    </xf>
    <xf numFmtId="165" fontId="37" fillId="31" borderId="0" xfId="0" applyNumberFormat="1" applyFont="1" applyFill="1" applyAlignment="1" applyProtection="1">
      <alignment horizontal="right"/>
      <protection locked="0"/>
    </xf>
    <xf numFmtId="0" fontId="38" fillId="31" borderId="0" xfId="0" applyFont="1" applyFill="1" applyAlignment="1" applyProtection="1">
      <alignment horizontal="right"/>
      <protection locked="0"/>
    </xf>
    <xf numFmtId="0" fontId="37" fillId="31" borderId="26" xfId="0" applyFont="1" applyFill="1" applyBorder="1" applyAlignment="1" applyProtection="1">
      <alignment horizontal="right"/>
      <protection locked="0"/>
    </xf>
    <xf numFmtId="0" fontId="37" fillId="31" borderId="27" xfId="0" applyFont="1" applyFill="1" applyBorder="1" applyAlignment="1" applyProtection="1">
      <alignment horizontal="right"/>
      <protection locked="0"/>
    </xf>
    <xf numFmtId="0" fontId="37" fillId="31" borderId="22" xfId="0" applyFont="1" applyFill="1" applyBorder="1" applyAlignment="1" applyProtection="1">
      <alignment horizontal="right"/>
      <protection locked="0"/>
    </xf>
    <xf numFmtId="167" fontId="29" fillId="31" borderId="26" xfId="0" applyNumberFormat="1" applyFont="1" applyFill="1" applyBorder="1" applyAlignment="1" applyProtection="1">
      <alignment horizontal="right"/>
      <protection locked="0"/>
    </xf>
    <xf numFmtId="167" fontId="38" fillId="31" borderId="27" xfId="0" applyNumberFormat="1" applyFont="1" applyFill="1" applyBorder="1" applyAlignment="1" applyProtection="1">
      <alignment horizontal="right"/>
      <protection locked="0"/>
    </xf>
    <xf numFmtId="0" fontId="23" fillId="31" borderId="27" xfId="0" applyFont="1" applyFill="1" applyBorder="1" applyAlignment="1" applyProtection="1">
      <alignment horizontal="right"/>
      <protection locked="0"/>
    </xf>
    <xf numFmtId="167" fontId="33" fillId="31" borderId="16" xfId="0" applyNumberFormat="1" applyFont="1" applyFill="1" applyBorder="1" applyAlignment="1" applyProtection="1">
      <alignment horizontal="left"/>
      <protection locked="0"/>
    </xf>
    <xf numFmtId="0" fontId="21" fillId="27" borderId="0" xfId="0" applyFont="1" applyFill="1" applyProtection="1">
      <protection locked="0"/>
    </xf>
    <xf numFmtId="0" fontId="23" fillId="24" borderId="0" xfId="0" applyFont="1" applyFill="1" applyAlignment="1" applyProtection="1">
      <alignment horizontal="left"/>
      <protection locked="0"/>
    </xf>
    <xf numFmtId="0" fontId="33" fillId="24" borderId="0" xfId="0" applyFont="1" applyFill="1" applyAlignment="1" applyProtection="1">
      <alignment horizontal="left"/>
      <protection locked="0"/>
    </xf>
    <xf numFmtId="14" fontId="33" fillId="24" borderId="0" xfId="0" applyNumberFormat="1" applyFont="1" applyFill="1" applyAlignment="1" applyProtection="1">
      <alignment horizontal="left"/>
      <protection locked="0"/>
    </xf>
    <xf numFmtId="1" fontId="33" fillId="24" borderId="0" xfId="0" applyNumberFormat="1" applyFont="1" applyFill="1" applyAlignment="1" applyProtection="1">
      <alignment horizontal="left"/>
      <protection locked="0"/>
    </xf>
    <xf numFmtId="0" fontId="27" fillId="24" borderId="0" xfId="0" quotePrefix="1" applyFont="1" applyFill="1" applyAlignment="1" applyProtection="1">
      <alignment horizontal="center"/>
      <protection locked="0"/>
    </xf>
    <xf numFmtId="7" fontId="27" fillId="24" borderId="0" xfId="0" applyNumberFormat="1" applyFont="1" applyFill="1" applyAlignment="1" applyProtection="1">
      <alignment horizontal="left"/>
      <protection locked="0"/>
    </xf>
    <xf numFmtId="0" fontId="35" fillId="27" borderId="0" xfId="0" applyFont="1" applyFill="1" applyAlignment="1" applyProtection="1">
      <alignment horizontal="left" textRotation="90" wrapText="1"/>
      <protection locked="0"/>
    </xf>
    <xf numFmtId="0" fontId="32" fillId="27" borderId="0" xfId="0" applyFont="1" applyFill="1" applyAlignment="1" applyProtection="1">
      <alignment horizontal="left" textRotation="90" wrapText="1"/>
      <protection locked="0"/>
    </xf>
    <xf numFmtId="165" fontId="23" fillId="25" borderId="0" xfId="0" applyNumberFormat="1" applyFont="1" applyFill="1" applyAlignment="1" applyProtection="1">
      <alignment horizontal="right"/>
      <protection locked="0"/>
    </xf>
    <xf numFmtId="0" fontId="34" fillId="25" borderId="0" xfId="0" applyFont="1" applyFill="1" applyAlignment="1" applyProtection="1">
      <alignment horizontal="right"/>
      <protection locked="0"/>
    </xf>
    <xf numFmtId="165" fontId="33" fillId="25" borderId="0" xfId="0" applyNumberFormat="1" applyFont="1" applyFill="1" applyAlignment="1" applyProtection="1">
      <alignment horizontal="right"/>
      <protection locked="0"/>
    </xf>
    <xf numFmtId="0" fontId="23" fillId="25" borderId="0" xfId="0" applyFont="1" applyFill="1" applyAlignment="1" applyProtection="1">
      <alignment horizontal="right"/>
      <protection locked="0"/>
    </xf>
    <xf numFmtId="167" fontId="33" fillId="25" borderId="31" xfId="0" applyNumberFormat="1" applyFont="1" applyFill="1" applyBorder="1" applyAlignment="1" applyProtection="1">
      <alignment horizontal="left"/>
      <protection locked="0"/>
    </xf>
    <xf numFmtId="0" fontId="23" fillId="25" borderId="31" xfId="0" applyFont="1" applyFill="1" applyBorder="1" applyAlignment="1" applyProtection="1">
      <alignment horizontal="right"/>
      <protection locked="0"/>
    </xf>
    <xf numFmtId="167" fontId="28" fillId="28" borderId="0" xfId="0" applyNumberFormat="1" applyFont="1" applyFill="1" applyAlignment="1" applyProtection="1">
      <alignment horizontal="right"/>
      <protection locked="0"/>
    </xf>
    <xf numFmtId="165" fontId="31" fillId="28" borderId="0" xfId="0" applyNumberFormat="1" applyFont="1" applyFill="1" applyAlignment="1" applyProtection="1">
      <alignment horizontal="right"/>
      <protection locked="0"/>
    </xf>
    <xf numFmtId="7" fontId="21" fillId="27" borderId="0" xfId="0" applyNumberFormat="1" applyFont="1" applyFill="1" applyAlignment="1" applyProtection="1">
      <alignment horizontal="right"/>
      <protection locked="0"/>
    </xf>
    <xf numFmtId="0" fontId="23" fillId="27" borderId="0" xfId="0" applyFont="1" applyFill="1" applyAlignment="1" applyProtection="1">
      <alignment horizontal="right"/>
      <protection locked="0"/>
    </xf>
    <xf numFmtId="166" fontId="23" fillId="0" borderId="0" xfId="0" applyNumberFormat="1" applyFont="1" applyAlignment="1" applyProtection="1">
      <alignment horizontal="right"/>
      <protection locked="0"/>
    </xf>
    <xf numFmtId="0" fontId="2" fillId="0" borderId="0" xfId="42" applyFont="1" applyBorder="1" applyAlignment="1" applyProtection="1">
      <alignment horizontal="right"/>
      <protection locked="0"/>
    </xf>
    <xf numFmtId="0" fontId="23" fillId="0" borderId="0" xfId="0" applyFont="1" applyAlignment="1" applyProtection="1">
      <alignment horizontal="right"/>
      <protection locked="0"/>
    </xf>
    <xf numFmtId="166" fontId="23" fillId="0" borderId="0" xfId="0" applyNumberFormat="1" applyFont="1" applyAlignment="1" applyProtection="1">
      <alignment horizontal="left"/>
      <protection locked="0"/>
    </xf>
    <xf numFmtId="0" fontId="23" fillId="0" borderId="0" xfId="0" applyFont="1" applyAlignment="1" applyProtection="1">
      <alignment horizontal="left"/>
      <protection locked="0"/>
    </xf>
    <xf numFmtId="14" fontId="23" fillId="0" borderId="0" xfId="0" applyNumberFormat="1" applyFont="1" applyAlignment="1" applyProtection="1">
      <alignment horizontal="left"/>
      <protection locked="0"/>
    </xf>
    <xf numFmtId="7" fontId="23" fillId="0" borderId="0" xfId="0" applyNumberFormat="1" applyFont="1" applyAlignment="1" applyProtection="1">
      <alignment horizontal="left"/>
      <protection locked="0"/>
    </xf>
    <xf numFmtId="0" fontId="2" fillId="0" borderId="0" xfId="42" applyFont="1" applyBorder="1" applyAlignment="1" applyProtection="1">
      <alignment vertical="center"/>
      <protection locked="0"/>
    </xf>
    <xf numFmtId="0" fontId="2" fillId="0" borderId="0" xfId="42" applyFont="1" applyBorder="1" applyAlignment="1" applyProtection="1">
      <protection locked="0"/>
    </xf>
    <xf numFmtId="0" fontId="22" fillId="0" borderId="0" xfId="42" applyBorder="1" applyAlignment="1" applyProtection="1">
      <protection locked="0"/>
    </xf>
    <xf numFmtId="0" fontId="20" fillId="38" borderId="0" xfId="0" applyFont="1" applyFill="1"/>
    <xf numFmtId="0" fontId="0" fillId="38" borderId="0" xfId="0" applyFill="1"/>
    <xf numFmtId="0" fontId="2" fillId="38" borderId="0" xfId="0" applyFont="1" applyFill="1"/>
    <xf numFmtId="0" fontId="2" fillId="38" borderId="0" xfId="0" applyFont="1" applyFill="1" applyAlignment="1">
      <alignment wrapText="1"/>
    </xf>
    <xf numFmtId="0" fontId="20" fillId="32" borderId="91" xfId="0" applyFont="1" applyFill="1" applyBorder="1"/>
    <xf numFmtId="0" fontId="0" fillId="32" borderId="92" xfId="0" applyFill="1" applyBorder="1"/>
    <xf numFmtId="0" fontId="20" fillId="32" borderId="93" xfId="0" applyFont="1" applyFill="1" applyBorder="1"/>
    <xf numFmtId="0" fontId="20" fillId="32" borderId="94" xfId="0" applyFont="1" applyFill="1" applyBorder="1" applyAlignment="1">
      <alignment wrapText="1"/>
    </xf>
    <xf numFmtId="0" fontId="0" fillId="39" borderId="0" xfId="0" applyFill="1"/>
    <xf numFmtId="0" fontId="20" fillId="38" borderId="95" xfId="0" applyFont="1" applyFill="1" applyBorder="1"/>
    <xf numFmtId="0" fontId="0" fillId="38" borderId="96" xfId="0" applyFill="1" applyBorder="1"/>
    <xf numFmtId="0" fontId="2" fillId="38" borderId="96" xfId="0" applyFont="1" applyFill="1" applyBorder="1"/>
    <xf numFmtId="0" fontId="2" fillId="38" borderId="97" xfId="0" applyFont="1" applyFill="1" applyBorder="1" applyAlignment="1">
      <alignment wrapText="1"/>
    </xf>
    <xf numFmtId="0" fontId="0" fillId="34" borderId="0" xfId="0" applyFill="1"/>
    <xf numFmtId="0" fontId="0" fillId="38" borderId="21" xfId="0" applyFill="1" applyBorder="1"/>
    <xf numFmtId="0" fontId="2" fillId="38" borderId="21" xfId="0" applyFont="1" applyFill="1" applyBorder="1"/>
    <xf numFmtId="0" fontId="2" fillId="38" borderId="98" xfId="0" applyFont="1" applyFill="1" applyBorder="1" applyAlignment="1">
      <alignment wrapText="1"/>
    </xf>
    <xf numFmtId="0" fontId="0" fillId="40" borderId="0" xfId="0" applyFill="1"/>
    <xf numFmtId="0" fontId="0" fillId="38" borderId="99" xfId="0" applyFill="1" applyBorder="1"/>
    <xf numFmtId="0" fontId="2" fillId="38" borderId="99" xfId="0" applyFont="1" applyFill="1" applyBorder="1"/>
    <xf numFmtId="0" fontId="2" fillId="38" borderId="100" xfId="0" applyFont="1" applyFill="1" applyBorder="1" applyAlignment="1">
      <alignment wrapText="1"/>
    </xf>
    <xf numFmtId="0" fontId="0" fillId="38" borderId="98" xfId="0" applyFill="1" applyBorder="1" applyAlignment="1">
      <alignment wrapText="1"/>
    </xf>
    <xf numFmtId="0" fontId="0" fillId="38" borderId="97" xfId="0" applyFill="1" applyBorder="1" applyAlignment="1">
      <alignment wrapText="1"/>
    </xf>
    <xf numFmtId="0" fontId="2" fillId="38" borderId="100" xfId="0" applyFont="1" applyFill="1" applyBorder="1"/>
    <xf numFmtId="0" fontId="0" fillId="38" borderId="100" xfId="0" applyFill="1" applyBorder="1" applyAlignment="1">
      <alignment wrapText="1"/>
    </xf>
    <xf numFmtId="0" fontId="0" fillId="38" borderId="0" xfId="0" applyFill="1" applyAlignment="1">
      <alignment wrapText="1"/>
    </xf>
    <xf numFmtId="0" fontId="2" fillId="38" borderId="98" xfId="0" applyFont="1" applyFill="1" applyBorder="1"/>
    <xf numFmtId="0" fontId="2" fillId="38" borderId="25" xfId="0" applyFont="1" applyFill="1" applyBorder="1"/>
    <xf numFmtId="0" fontId="2" fillId="38" borderId="101" xfId="0" applyFont="1" applyFill="1" applyBorder="1" applyAlignment="1">
      <alignment wrapText="1"/>
    </xf>
    <xf numFmtId="0" fontId="20" fillId="38" borderId="21" xfId="0" applyFont="1" applyFill="1" applyBorder="1"/>
    <xf numFmtId="0" fontId="0" fillId="38" borderId="98" xfId="0" applyFill="1" applyBorder="1"/>
    <xf numFmtId="0" fontId="2" fillId="38" borderId="102" xfId="0" applyFont="1" applyFill="1" applyBorder="1"/>
    <xf numFmtId="0" fontId="0" fillId="38" borderId="102" xfId="0" applyFill="1" applyBorder="1"/>
    <xf numFmtId="0" fontId="20" fillId="38" borderId="103" xfId="0" applyFont="1" applyFill="1" applyBorder="1" applyAlignment="1">
      <alignment wrapText="1"/>
    </xf>
    <xf numFmtId="0" fontId="0" fillId="38" borderId="25" xfId="0" applyFill="1" applyBorder="1"/>
    <xf numFmtId="0" fontId="2" fillId="38" borderId="104" xfId="0" applyFont="1" applyFill="1" applyBorder="1"/>
    <xf numFmtId="0" fontId="2" fillId="38" borderId="10" xfId="0" applyFont="1" applyFill="1" applyBorder="1"/>
    <xf numFmtId="0" fontId="2" fillId="38" borderId="105" xfId="0" applyFont="1" applyFill="1" applyBorder="1"/>
    <xf numFmtId="0" fontId="2" fillId="38" borderId="33" xfId="0" applyFont="1" applyFill="1" applyBorder="1"/>
    <xf numFmtId="0" fontId="0" fillId="38" borderId="104" xfId="0" applyFill="1" applyBorder="1"/>
    <xf numFmtId="0" fontId="2" fillId="38" borderId="10" xfId="0" applyFont="1" applyFill="1" applyBorder="1" applyAlignment="1">
      <alignment wrapText="1"/>
    </xf>
    <xf numFmtId="0" fontId="0" fillId="38" borderId="33" xfId="0" applyFill="1" applyBorder="1"/>
    <xf numFmtId="0" fontId="0" fillId="38" borderId="10" xfId="0" applyFill="1" applyBorder="1"/>
    <xf numFmtId="0" fontId="2" fillId="38" borderId="105" xfId="0" applyFont="1" applyFill="1" applyBorder="1" applyAlignment="1">
      <alignment wrapText="1"/>
    </xf>
    <xf numFmtId="0" fontId="2" fillId="38" borderId="33" xfId="0" applyFont="1" applyFill="1" applyBorder="1" applyAlignment="1">
      <alignment wrapText="1"/>
    </xf>
    <xf numFmtId="0" fontId="20" fillId="32" borderId="92" xfId="0" applyFont="1" applyFill="1" applyBorder="1"/>
    <xf numFmtId="0" fontId="20" fillId="32" borderId="92" xfId="0" applyFont="1" applyFill="1" applyBorder="1" applyAlignment="1">
      <alignment wrapText="1"/>
    </xf>
    <xf numFmtId="0" fontId="20" fillId="38" borderId="106" xfId="0" applyFont="1" applyFill="1" applyBorder="1"/>
    <xf numFmtId="0" fontId="0" fillId="38" borderId="21" xfId="0" applyFill="1" applyBorder="1" applyAlignment="1">
      <alignment horizontal="left" indent="1"/>
    </xf>
    <xf numFmtId="0" fontId="0" fillId="38" borderId="25" xfId="0" applyFill="1" applyBorder="1" applyAlignment="1">
      <alignment horizontal="left" indent="1"/>
    </xf>
    <xf numFmtId="0" fontId="0" fillId="38" borderId="99" xfId="0" applyFill="1" applyBorder="1" applyAlignment="1">
      <alignment horizontal="left" indent="2"/>
    </xf>
    <xf numFmtId="0" fontId="20" fillId="38" borderId="96" xfId="0" applyFont="1" applyFill="1" applyBorder="1"/>
    <xf numFmtId="0" fontId="34" fillId="25" borderId="0" xfId="0" applyFont="1" applyFill="1" applyAlignment="1">
      <alignment horizontal="center" textRotation="180"/>
    </xf>
    <xf numFmtId="167" fontId="29" fillId="26" borderId="16" xfId="0" applyNumberFormat="1" applyFont="1" applyFill="1" applyBorder="1" applyAlignment="1">
      <alignment horizontal="right"/>
    </xf>
    <xf numFmtId="167" fontId="33" fillId="0" borderId="64" xfId="0" applyNumberFormat="1" applyFont="1" applyBorder="1" applyAlignment="1">
      <alignment horizontal="right" vertical="center"/>
    </xf>
    <xf numFmtId="167" fontId="33" fillId="0" borderId="36" xfId="0" applyNumberFormat="1" applyFont="1" applyBorder="1" applyAlignment="1">
      <alignment horizontal="right" vertical="center"/>
    </xf>
    <xf numFmtId="1" fontId="33" fillId="24" borderId="0" xfId="0" applyNumberFormat="1" applyFont="1" applyFill="1" applyAlignment="1">
      <alignment horizontal="left"/>
    </xf>
    <xf numFmtId="167" fontId="33" fillId="24" borderId="107" xfId="0" applyNumberFormat="1" applyFont="1" applyFill="1" applyBorder="1" applyAlignment="1" applyProtection="1">
      <alignment horizontal="right"/>
      <protection locked="0"/>
    </xf>
    <xf numFmtId="167" fontId="33" fillId="24" borderId="108" xfId="0" applyNumberFormat="1" applyFont="1" applyFill="1" applyBorder="1" applyAlignment="1">
      <alignment horizontal="right"/>
    </xf>
    <xf numFmtId="167" fontId="33" fillId="24" borderId="107" xfId="0" applyNumberFormat="1" applyFont="1" applyFill="1" applyBorder="1" applyAlignment="1">
      <alignment horizontal="right"/>
    </xf>
    <xf numFmtId="167" fontId="33" fillId="24" borderId="109" xfId="0" applyNumberFormat="1" applyFont="1" applyFill="1" applyBorder="1" applyAlignment="1">
      <alignment horizontal="right"/>
    </xf>
    <xf numFmtId="167" fontId="33" fillId="24" borderId="110" xfId="0" applyNumberFormat="1" applyFont="1" applyFill="1" applyBorder="1" applyAlignment="1" applyProtection="1">
      <alignment horizontal="right"/>
      <protection locked="0"/>
    </xf>
    <xf numFmtId="165" fontId="23" fillId="25" borderId="108" xfId="0" applyNumberFormat="1" applyFont="1" applyFill="1" applyBorder="1" applyAlignment="1">
      <alignment horizontal="left"/>
    </xf>
    <xf numFmtId="167" fontId="33" fillId="25" borderId="108" xfId="0" applyNumberFormat="1" applyFont="1" applyFill="1" applyBorder="1" applyAlignment="1" applyProtection="1">
      <alignment horizontal="right"/>
      <protection locked="0"/>
    </xf>
    <xf numFmtId="167" fontId="23" fillId="25" borderId="108" xfId="0" applyNumberFormat="1" applyFont="1" applyFill="1" applyBorder="1" applyAlignment="1">
      <alignment horizontal="right"/>
    </xf>
    <xf numFmtId="167" fontId="33" fillId="25" borderId="109" xfId="0" applyNumberFormat="1" applyFont="1" applyFill="1" applyBorder="1" applyAlignment="1">
      <alignment horizontal="right"/>
    </xf>
    <xf numFmtId="167" fontId="34" fillId="24" borderId="107" xfId="0" applyNumberFormat="1" applyFont="1" applyFill="1" applyBorder="1" applyAlignment="1">
      <alignment horizontal="right"/>
    </xf>
    <xf numFmtId="167" fontId="33" fillId="24" borderId="107" xfId="0" applyNumberFormat="1" applyFont="1" applyFill="1" applyBorder="1" applyAlignment="1">
      <alignment horizontal="left"/>
    </xf>
    <xf numFmtId="167" fontId="33" fillId="25" borderId="111" xfId="0" applyNumberFormat="1" applyFont="1" applyFill="1" applyBorder="1" applyAlignment="1">
      <alignment horizontal="left"/>
    </xf>
    <xf numFmtId="167" fontId="28" fillId="28" borderId="108" xfId="0" applyNumberFormat="1" applyFont="1" applyFill="1" applyBorder="1" applyAlignment="1">
      <alignment horizontal="right"/>
    </xf>
    <xf numFmtId="0" fontId="20" fillId="38" borderId="112" xfId="0" applyFont="1" applyFill="1" applyBorder="1"/>
    <xf numFmtId="0" fontId="20" fillId="38" borderId="97" xfId="0" applyFont="1" applyFill="1" applyBorder="1" applyAlignment="1">
      <alignment wrapText="1"/>
    </xf>
    <xf numFmtId="0" fontId="20" fillId="38" borderId="98" xfId="0" applyFont="1" applyFill="1" applyBorder="1" applyAlignment="1">
      <alignment wrapText="1"/>
    </xf>
    <xf numFmtId="0" fontId="2" fillId="38" borderId="97" xfId="0" applyFont="1" applyFill="1" applyBorder="1"/>
    <xf numFmtId="0" fontId="20" fillId="38" borderId="113" xfId="0" applyFont="1" applyFill="1" applyBorder="1"/>
    <xf numFmtId="0" fontId="28" fillId="28" borderId="123" xfId="0" applyFont="1" applyFill="1" applyBorder="1" applyAlignment="1">
      <alignment horizontal="left"/>
    </xf>
    <xf numFmtId="0" fontId="28" fillId="28" borderId="93" xfId="0" applyFont="1" applyFill="1" applyBorder="1" applyAlignment="1">
      <alignment horizontal="center"/>
    </xf>
    <xf numFmtId="0" fontId="28" fillId="24" borderId="123" xfId="0" applyFont="1" applyFill="1" applyBorder="1"/>
    <xf numFmtId="0" fontId="23" fillId="24" borderId="93" xfId="0" applyFont="1" applyFill="1" applyBorder="1"/>
    <xf numFmtId="0" fontId="33" fillId="24" borderId="37" xfId="0" applyFont="1" applyFill="1" applyBorder="1" applyAlignment="1" applyProtection="1">
      <alignment vertical="center"/>
      <protection locked="0"/>
    </xf>
    <xf numFmtId="167" fontId="33" fillId="0" borderId="0" xfId="0" applyNumberFormat="1" applyFont="1" applyAlignment="1">
      <alignment vertical="center"/>
    </xf>
    <xf numFmtId="0" fontId="33" fillId="0" borderId="0" xfId="0" applyFont="1" applyAlignment="1" applyProtection="1">
      <alignment vertical="center"/>
      <protection locked="0"/>
    </xf>
    <xf numFmtId="167" fontId="33" fillId="0" borderId="0" xfId="0" applyNumberFormat="1" applyFont="1" applyAlignment="1">
      <alignment horizontal="right" vertical="center"/>
    </xf>
    <xf numFmtId="16" fontId="0" fillId="38" borderId="96" xfId="0" applyNumberFormat="1" applyFill="1" applyBorder="1"/>
    <xf numFmtId="0" fontId="23" fillId="24" borderId="0" xfId="0" applyFont="1" applyFill="1" applyAlignment="1" applyProtection="1">
      <alignment horizontal="right"/>
      <protection locked="0"/>
    </xf>
    <xf numFmtId="167" fontId="33" fillId="41" borderId="107" xfId="0" applyNumberFormat="1" applyFont="1" applyFill="1" applyBorder="1" applyAlignment="1" applyProtection="1">
      <alignment horizontal="right"/>
      <protection locked="0"/>
    </xf>
    <xf numFmtId="167" fontId="33" fillId="41" borderId="16" xfId="0" applyNumberFormat="1" applyFont="1" applyFill="1" applyBorder="1" applyAlignment="1" applyProtection="1">
      <alignment horizontal="right"/>
      <protection locked="0"/>
    </xf>
    <xf numFmtId="14" fontId="33" fillId="41" borderId="79" xfId="0" applyNumberFormat="1" applyFont="1" applyFill="1" applyBorder="1" applyAlignment="1" applyProtection="1">
      <alignment horizontal="left"/>
      <protection locked="0"/>
    </xf>
    <xf numFmtId="0" fontId="33" fillId="41" borderId="11" xfId="0" applyFont="1" applyFill="1" applyBorder="1" applyProtection="1">
      <protection locked="0"/>
    </xf>
    <xf numFmtId="0" fontId="33" fillId="41" borderId="11" xfId="0" applyFont="1" applyFill="1" applyBorder="1"/>
    <xf numFmtId="0" fontId="33" fillId="41" borderId="12" xfId="0" applyFont="1" applyFill="1" applyBorder="1"/>
    <xf numFmtId="0" fontId="33" fillId="41" borderId="34" xfId="0" applyFont="1" applyFill="1" applyBorder="1" applyProtection="1">
      <protection locked="0"/>
    </xf>
    <xf numFmtId="0" fontId="33" fillId="41" borderId="34" xfId="0" applyFont="1" applyFill="1" applyBorder="1"/>
    <xf numFmtId="0" fontId="33" fillId="41" borderId="35" xfId="0" applyFont="1" applyFill="1" applyBorder="1"/>
    <xf numFmtId="0" fontId="33" fillId="41" borderId="104" xfId="0" applyFont="1" applyFill="1" applyBorder="1" applyProtection="1">
      <protection locked="0"/>
    </xf>
    <xf numFmtId="0" fontId="33" fillId="41" borderId="86" xfId="0" applyFont="1" applyFill="1" applyBorder="1"/>
    <xf numFmtId="0" fontId="33" fillId="41" borderId="114" xfId="0" applyFont="1" applyFill="1" applyBorder="1"/>
    <xf numFmtId="0" fontId="33" fillId="41" borderId="10" xfId="0" applyFont="1" applyFill="1" applyBorder="1" applyProtection="1">
      <protection locked="0"/>
    </xf>
    <xf numFmtId="0" fontId="33" fillId="41" borderId="33" xfId="0" applyFont="1" applyFill="1" applyBorder="1" applyProtection="1">
      <protection locked="0"/>
    </xf>
    <xf numFmtId="0" fontId="33" fillId="41" borderId="87" xfId="0" applyFont="1" applyFill="1" applyBorder="1" applyAlignment="1" applyProtection="1">
      <alignment horizontal="right"/>
      <protection locked="0"/>
    </xf>
    <xf numFmtId="167" fontId="33" fillId="41" borderId="81" xfId="0" applyNumberFormat="1" applyFont="1" applyFill="1" applyBorder="1" applyAlignment="1" applyProtection="1">
      <alignment horizontal="right"/>
      <protection locked="0"/>
    </xf>
    <xf numFmtId="1" fontId="33" fillId="43" borderId="81" xfId="0" applyNumberFormat="1" applyFont="1" applyFill="1" applyBorder="1" applyAlignment="1">
      <alignment horizontal="left"/>
    </xf>
    <xf numFmtId="0" fontId="34" fillId="25" borderId="0" xfId="0" applyFont="1" applyFill="1" applyAlignment="1">
      <alignment horizontal="center" textRotation="180"/>
    </xf>
    <xf numFmtId="167" fontId="29" fillId="26" borderId="19" xfId="0" applyNumberFormat="1" applyFont="1" applyFill="1" applyBorder="1" applyAlignment="1">
      <alignment horizontal="right"/>
    </xf>
    <xf numFmtId="167" fontId="29" fillId="26" borderId="16" xfId="0" applyNumberFormat="1" applyFont="1" applyFill="1" applyBorder="1" applyAlignment="1">
      <alignment horizontal="right"/>
    </xf>
    <xf numFmtId="0" fontId="34" fillId="25" borderId="0" xfId="0" applyFont="1" applyFill="1" applyAlignment="1" applyProtection="1">
      <alignment horizontal="center" textRotation="90"/>
      <protection locked="0"/>
    </xf>
    <xf numFmtId="0" fontId="34" fillId="28" borderId="0" xfId="0" applyFont="1" applyFill="1" applyAlignment="1">
      <alignment horizontal="center" vertical="center" textRotation="90"/>
    </xf>
    <xf numFmtId="0" fontId="34" fillId="28" borderId="16" xfId="0" applyFont="1" applyFill="1" applyBorder="1" applyAlignment="1">
      <alignment horizontal="center" vertical="center" textRotation="90"/>
    </xf>
    <xf numFmtId="0" fontId="34" fillId="28" borderId="18" xfId="0" applyFont="1" applyFill="1" applyBorder="1" applyAlignment="1">
      <alignment horizontal="center" textRotation="90"/>
    </xf>
    <xf numFmtId="0" fontId="34" fillId="28" borderId="32" xfId="0" applyFont="1" applyFill="1" applyBorder="1" applyAlignment="1">
      <alignment horizontal="center" textRotation="90"/>
    </xf>
    <xf numFmtId="0" fontId="34" fillId="28" borderId="0" xfId="0" applyFont="1" applyFill="1" applyAlignment="1">
      <alignment horizontal="center" vertical="center" textRotation="90" wrapText="1"/>
    </xf>
    <xf numFmtId="0" fontId="28" fillId="41" borderId="93" xfId="0" applyFont="1" applyFill="1" applyBorder="1" applyAlignment="1">
      <alignment horizontal="left"/>
    </xf>
    <xf numFmtId="0" fontId="28" fillId="42" borderId="93" xfId="0" applyFont="1" applyFill="1" applyBorder="1" applyAlignment="1">
      <alignment horizontal="left"/>
    </xf>
    <xf numFmtId="0" fontId="28" fillId="42" borderId="94" xfId="0" applyFont="1" applyFill="1" applyBorder="1" applyAlignment="1">
      <alignment horizontal="left"/>
    </xf>
    <xf numFmtId="0" fontId="23" fillId="24" borderId="0" xfId="0" applyFont="1" applyFill="1" applyAlignment="1">
      <alignment horizontal="center" vertical="top" wrapText="1"/>
    </xf>
    <xf numFmtId="0" fontId="34" fillId="24" borderId="115" xfId="0" applyFont="1" applyFill="1" applyBorder="1" applyAlignment="1" applyProtection="1">
      <alignment horizontal="center" vertical="center"/>
      <protection locked="0"/>
    </xf>
    <xf numFmtId="0" fontId="34" fillId="24" borderId="116" xfId="0" applyFont="1" applyFill="1" applyBorder="1" applyAlignment="1" applyProtection="1">
      <alignment horizontal="center" vertical="center"/>
      <protection locked="0"/>
    </xf>
    <xf numFmtId="0" fontId="34" fillId="24" borderId="117" xfId="0" applyFont="1" applyFill="1" applyBorder="1" applyAlignment="1" applyProtection="1">
      <alignment horizontal="center" vertical="center"/>
      <protection locked="0"/>
    </xf>
    <xf numFmtId="0" fontId="34" fillId="24" borderId="121" xfId="0" applyFont="1" applyFill="1" applyBorder="1" applyAlignment="1" applyProtection="1">
      <alignment horizontal="center" vertical="center"/>
      <protection locked="0"/>
    </xf>
    <xf numFmtId="0" fontId="34" fillId="24" borderId="0" xfId="0" applyFont="1" applyFill="1" applyAlignment="1" applyProtection="1">
      <alignment horizontal="center" vertical="center"/>
      <protection locked="0"/>
    </xf>
    <xf numFmtId="0" fontId="34" fillId="24" borderId="122" xfId="0" applyFont="1" applyFill="1" applyBorder="1" applyAlignment="1" applyProtection="1">
      <alignment horizontal="center" vertical="center"/>
      <protection locked="0"/>
    </xf>
    <xf numFmtId="0" fontId="34" fillId="24" borderId="118" xfId="0" applyFont="1" applyFill="1" applyBorder="1" applyAlignment="1" applyProtection="1">
      <alignment horizontal="center" vertical="center"/>
      <protection locked="0"/>
    </xf>
    <xf numFmtId="0" fontId="34" fillId="24" borderId="119" xfId="0" applyFont="1" applyFill="1" applyBorder="1" applyAlignment="1" applyProtection="1">
      <alignment horizontal="center" vertical="center"/>
      <protection locked="0"/>
    </xf>
    <xf numFmtId="0" fontId="34" fillId="24" borderId="120" xfId="0" applyFont="1" applyFill="1" applyBorder="1" applyAlignment="1" applyProtection="1">
      <alignment horizontal="center" vertical="center"/>
      <protection locked="0"/>
    </xf>
    <xf numFmtId="0" fontId="33" fillId="41" borderId="13" xfId="0" applyFont="1" applyFill="1" applyBorder="1" applyAlignment="1" applyProtection="1">
      <alignment horizontal="left"/>
      <protection locked="0"/>
    </xf>
    <xf numFmtId="0" fontId="33" fillId="41" borderId="15" xfId="0" applyFont="1" applyFill="1" applyBorder="1" applyAlignment="1" applyProtection="1">
      <alignment horizontal="left"/>
      <protection locked="0"/>
    </xf>
    <xf numFmtId="0" fontId="33" fillId="41" borderId="14" xfId="0" applyFont="1" applyFill="1" applyBorder="1" applyAlignment="1" applyProtection="1">
      <alignment horizontal="left"/>
      <protection locked="0"/>
    </xf>
    <xf numFmtId="0" fontId="33" fillId="0" borderId="42" xfId="0" applyFont="1" applyBorder="1" applyAlignment="1">
      <alignment horizontal="left" vertical="center" indent="1"/>
    </xf>
    <xf numFmtId="0" fontId="33" fillId="0" borderId="43" xfId="0" applyFont="1" applyBorder="1" applyAlignment="1">
      <alignment horizontal="left" vertical="center" indent="1"/>
    </xf>
    <xf numFmtId="0" fontId="33" fillId="0" borderId="44" xfId="0" applyFont="1" applyBorder="1" applyAlignment="1">
      <alignment horizontal="left" vertical="center" indent="1"/>
    </xf>
    <xf numFmtId="0" fontId="30" fillId="26" borderId="60" xfId="0" applyFont="1" applyFill="1" applyBorder="1" applyAlignment="1">
      <alignment horizontal="left"/>
    </xf>
    <xf numFmtId="0" fontId="30" fillId="26" borderId="61" xfId="0" applyFont="1" applyFill="1" applyBorder="1" applyAlignment="1">
      <alignment horizontal="left"/>
    </xf>
    <xf numFmtId="0" fontId="30" fillId="26" borderId="62" xfId="0" applyFont="1" applyFill="1" applyBorder="1" applyAlignment="1">
      <alignment horizontal="left"/>
    </xf>
    <xf numFmtId="0" fontId="33" fillId="0" borderId="0" xfId="0" applyFont="1" applyAlignment="1">
      <alignment horizontal="left" vertical="center" wrapText="1"/>
    </xf>
    <xf numFmtId="0" fontId="33" fillId="0" borderId="0" xfId="0" applyFont="1" applyAlignment="1">
      <alignment vertical="center" wrapText="1"/>
    </xf>
    <xf numFmtId="0" fontId="34" fillId="0" borderId="0" xfId="0" applyFont="1" applyAlignment="1">
      <alignment horizontal="center"/>
    </xf>
    <xf numFmtId="0" fontId="39" fillId="35" borderId="36" xfId="0" applyFont="1" applyFill="1" applyBorder="1" applyAlignment="1">
      <alignment horizontal="center" wrapText="1"/>
    </xf>
    <xf numFmtId="0" fontId="34" fillId="35" borderId="40" xfId="0" applyFont="1" applyFill="1" applyBorder="1" applyAlignment="1">
      <alignment horizontal="center" wrapText="1"/>
    </xf>
    <xf numFmtId="0" fontId="33" fillId="0" borderId="63" xfId="0" applyFont="1" applyBorder="1" applyAlignment="1">
      <alignment horizontal="left" vertical="center"/>
    </xf>
    <xf numFmtId="0" fontId="33" fillId="0" borderId="37" xfId="0" applyFont="1" applyBorder="1" applyAlignment="1">
      <alignment horizontal="left" vertical="center" indent="1"/>
    </xf>
    <xf numFmtId="0" fontId="33" fillId="0" borderId="17" xfId="0" applyFont="1" applyBorder="1" applyAlignment="1">
      <alignment horizontal="left" vertical="center" indent="1"/>
    </xf>
    <xf numFmtId="0" fontId="33" fillId="0" borderId="48" xfId="0" applyFont="1" applyBorder="1" applyAlignment="1">
      <alignment horizontal="left" vertical="center" indent="1"/>
    </xf>
    <xf numFmtId="167" fontId="33" fillId="0" borderId="36" xfId="0" applyNumberFormat="1" applyFont="1" applyBorder="1" applyAlignment="1">
      <alignment horizontal="right" vertical="center"/>
    </xf>
    <xf numFmtId="0" fontId="33" fillId="24" borderId="37" xfId="0" applyFont="1" applyFill="1" applyBorder="1" applyAlignment="1" applyProtection="1">
      <alignment horizontal="left" vertical="center" indent="1"/>
      <protection locked="0"/>
    </xf>
    <xf numFmtId="0" fontId="33" fillId="24" borderId="17" xfId="0" applyFont="1" applyFill="1" applyBorder="1" applyAlignment="1" applyProtection="1">
      <alignment horizontal="left" vertical="center" indent="1"/>
      <protection locked="0"/>
    </xf>
    <xf numFmtId="0" fontId="33" fillId="24" borderId="48" xfId="0" applyFont="1" applyFill="1" applyBorder="1" applyAlignment="1" applyProtection="1">
      <alignment horizontal="left" vertical="center" indent="1"/>
      <protection locked="0"/>
    </xf>
    <xf numFmtId="0" fontId="33" fillId="24" borderId="39" xfId="0" applyFont="1" applyFill="1" applyBorder="1" applyAlignment="1" applyProtection="1">
      <alignment horizontal="left" vertical="center" indent="1"/>
      <protection locked="0"/>
    </xf>
    <xf numFmtId="0" fontId="33" fillId="24" borderId="16" xfId="0" applyFont="1" applyFill="1" applyBorder="1" applyAlignment="1" applyProtection="1">
      <alignment horizontal="left" vertical="center" indent="1"/>
      <protection locked="0"/>
    </xf>
    <xf numFmtId="0" fontId="33" fillId="24" borderId="51" xfId="0" applyFont="1" applyFill="1" applyBorder="1" applyAlignment="1" applyProtection="1">
      <alignment horizontal="left" vertical="center" indent="1"/>
      <protection locked="0"/>
    </xf>
    <xf numFmtId="0" fontId="29" fillId="26" borderId="49" xfId="0" applyFont="1" applyFill="1" applyBorder="1" applyAlignment="1">
      <alignment horizontal="left" vertical="center" wrapText="1"/>
    </xf>
    <xf numFmtId="0" fontId="29" fillId="26" borderId="50" xfId="0" applyFont="1" applyFill="1" applyBorder="1" applyAlignment="1">
      <alignment horizontal="left" vertical="center" wrapText="1"/>
    </xf>
    <xf numFmtId="0" fontId="29" fillId="26" borderId="52" xfId="0" applyFont="1" applyFill="1" applyBorder="1" applyAlignment="1">
      <alignment horizontal="center" vertical="center" wrapText="1"/>
    </xf>
    <xf numFmtId="0" fontId="29" fillId="26" borderId="19" xfId="0" applyFont="1" applyFill="1" applyBorder="1" applyAlignment="1">
      <alignment horizontal="center" vertical="center" wrapText="1"/>
    </xf>
    <xf numFmtId="0" fontId="29" fillId="26" borderId="124" xfId="0" applyFont="1" applyFill="1" applyBorder="1" applyAlignment="1">
      <alignment horizontal="center" vertical="center" wrapText="1"/>
    </xf>
    <xf numFmtId="0" fontId="29" fillId="26" borderId="125" xfId="0" applyFont="1" applyFill="1" applyBorder="1" applyAlignment="1">
      <alignment horizontal="center" vertical="center" wrapText="1"/>
    </xf>
    <xf numFmtId="0" fontId="29" fillId="26" borderId="16" xfId="0" applyFont="1" applyFill="1" applyBorder="1" applyAlignment="1">
      <alignment horizontal="center" vertical="center" wrapText="1"/>
    </xf>
    <xf numFmtId="0" fontId="29" fillId="26" borderId="32" xfId="0" applyFont="1" applyFill="1" applyBorder="1" applyAlignment="1">
      <alignment horizontal="center" vertical="center" wrapText="1"/>
    </xf>
    <xf numFmtId="167" fontId="33" fillId="0" borderId="64" xfId="0" applyNumberFormat="1" applyFont="1" applyBorder="1" applyAlignment="1">
      <alignment horizontal="right" vertical="center"/>
    </xf>
    <xf numFmtId="167" fontId="33" fillId="24" borderId="36" xfId="0" applyNumberFormat="1" applyFont="1" applyFill="1" applyBorder="1" applyAlignment="1" applyProtection="1">
      <alignment horizontal="right" vertical="center"/>
      <protection locked="0"/>
    </xf>
    <xf numFmtId="167" fontId="33" fillId="24" borderId="64" xfId="0" applyNumberFormat="1" applyFont="1" applyFill="1" applyBorder="1" applyAlignment="1">
      <alignment horizontal="right" vertical="center"/>
    </xf>
    <xf numFmtId="0" fontId="34" fillId="35" borderId="36" xfId="0" applyFont="1" applyFill="1" applyBorder="1" applyAlignment="1">
      <alignment horizontal="center"/>
    </xf>
    <xf numFmtId="0" fontId="34" fillId="35" borderId="40" xfId="0" applyFont="1" applyFill="1" applyBorder="1" applyAlignment="1">
      <alignment horizontal="center"/>
    </xf>
    <xf numFmtId="0" fontId="34" fillId="35" borderId="64" xfId="0" applyFont="1" applyFill="1" applyBorder="1" applyAlignment="1">
      <alignment horizontal="center"/>
    </xf>
    <xf numFmtId="0" fontId="34" fillId="35" borderId="65" xfId="0" applyFont="1" applyFill="1" applyBorder="1" applyAlignment="1">
      <alignment horizontal="center"/>
    </xf>
    <xf numFmtId="0" fontId="34" fillId="35" borderId="63" xfId="0" applyFont="1" applyFill="1" applyBorder="1" applyAlignment="1">
      <alignment horizontal="left"/>
    </xf>
    <xf numFmtId="167" fontId="30" fillId="26" borderId="64" xfId="0" applyNumberFormat="1" applyFont="1" applyFill="1" applyBorder="1" applyAlignment="1">
      <alignment horizontal="right" vertical="center"/>
    </xf>
    <xf numFmtId="167" fontId="30" fillId="26" borderId="73" xfId="0" applyNumberFormat="1" applyFont="1" applyFill="1" applyBorder="1" applyAlignment="1">
      <alignment horizontal="right" vertical="center"/>
    </xf>
    <xf numFmtId="7" fontId="33" fillId="0" borderId="55" xfId="0" applyNumberFormat="1" applyFont="1" applyBorder="1" applyAlignment="1">
      <alignment horizontal="left" vertical="center" indent="1"/>
    </xf>
    <xf numFmtId="0" fontId="33" fillId="0" borderId="56" xfId="0" applyFont="1" applyBorder="1" applyAlignment="1">
      <alignment horizontal="left" vertical="center" indent="1"/>
    </xf>
    <xf numFmtId="0" fontId="33" fillId="0" borderId="57" xfId="0" applyFont="1" applyBorder="1" applyAlignment="1">
      <alignment horizontal="left" vertical="center" indent="1"/>
    </xf>
    <xf numFmtId="0" fontId="33" fillId="24" borderId="37" xfId="0" applyFont="1" applyFill="1" applyBorder="1" applyAlignment="1" applyProtection="1">
      <alignment horizontal="left" vertical="center" indent="2"/>
      <protection locked="0"/>
    </xf>
    <xf numFmtId="0" fontId="33" fillId="24" borderId="17" xfId="0" applyFont="1" applyFill="1" applyBorder="1" applyAlignment="1" applyProtection="1">
      <alignment horizontal="left" vertical="center" indent="2"/>
      <protection locked="0"/>
    </xf>
    <xf numFmtId="0" fontId="33" fillId="24" borderId="48" xfId="0" applyFont="1" applyFill="1" applyBorder="1" applyAlignment="1" applyProtection="1">
      <alignment horizontal="left" vertical="center" indent="2"/>
      <protection locked="0"/>
    </xf>
    <xf numFmtId="0" fontId="33" fillId="26" borderId="40" xfId="0" applyFont="1" applyFill="1" applyBorder="1" applyAlignment="1">
      <alignment horizontal="left" vertical="center"/>
    </xf>
    <xf numFmtId="0" fontId="33" fillId="26" borderId="53" xfId="0" applyFont="1" applyFill="1" applyBorder="1" applyAlignment="1">
      <alignment horizontal="left" vertical="center"/>
    </xf>
    <xf numFmtId="0" fontId="0" fillId="0" borderId="0" xfId="0" applyAlignment="1">
      <alignment horizontal="left"/>
    </xf>
    <xf numFmtId="0" fontId="30" fillId="26" borderId="63" xfId="0" applyFont="1" applyFill="1" applyBorder="1" applyAlignment="1">
      <alignment horizontal="left" vertical="center"/>
    </xf>
    <xf numFmtId="0" fontId="30" fillId="26" borderId="71" xfId="0" applyFont="1" applyFill="1" applyBorder="1" applyAlignment="1">
      <alignment horizontal="left" vertical="center"/>
    </xf>
    <xf numFmtId="167" fontId="30" fillId="26" borderId="36" xfId="0" applyNumberFormat="1" applyFont="1" applyFill="1" applyBorder="1" applyAlignment="1">
      <alignment horizontal="right" vertical="center"/>
    </xf>
    <xf numFmtId="167" fontId="30" fillId="26" borderId="72" xfId="0" applyNumberFormat="1" applyFont="1" applyFill="1" applyBorder="1" applyAlignment="1">
      <alignment horizontal="right" vertical="center"/>
    </xf>
  </cellXfs>
  <cellStyles count="46">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urrency 2" xfId="43" xr:uid="{00000000-0005-0000-0000-00001B000000}"/>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Hyperlink" xfId="42" builtinId="8"/>
    <cellStyle name="Input" xfId="34" builtinId="20" customBuiltin="1"/>
    <cellStyle name="Linked Cell" xfId="35" builtinId="24" customBuiltin="1"/>
    <cellStyle name="Neutral" xfId="36" builtinId="28" customBuiltin="1"/>
    <cellStyle name="Normal" xfId="0" builtinId="0"/>
    <cellStyle name="Normal 2" xfId="44" xr:uid="{00000000-0005-0000-0000-000027000000}"/>
    <cellStyle name="Normal 3" xfId="45" xr:uid="{00000000-0005-0000-0000-000028000000}"/>
    <cellStyle name="Note" xfId="37" builtinId="10" customBuiltin="1"/>
    <cellStyle name="Output" xfId="38" builtinId="21" customBuiltin="1"/>
    <cellStyle name="Title" xfId="39" builtinId="15" customBuiltin="1"/>
    <cellStyle name="Total" xfId="40" builtinId="25" customBuiltin="1"/>
    <cellStyle name="Warning Text" xfId="41" builtinId="11" customBuiltin="1"/>
  </cellStyles>
  <dxfs count="17">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theme="0" tint="-0.499984740745262"/>
      </font>
      <fill>
        <patternFill>
          <bgColor theme="6" tint="0.59996337778862885"/>
        </patternFill>
      </fill>
    </dxf>
    <dxf>
      <font>
        <color theme="1" tint="0.14996795556505021"/>
      </font>
      <fill>
        <patternFill>
          <bgColor theme="1" tint="0.14996795556505021"/>
        </patternFill>
      </fill>
    </dxf>
    <dxf>
      <fill>
        <gradientFill degree="180">
          <stop position="0">
            <color rgb="FFFFFF00"/>
          </stop>
          <stop position="1">
            <color theme="6" tint="0.59999389629810485"/>
          </stop>
        </gradientFill>
      </fill>
    </dxf>
    <dxf>
      <fill>
        <gradientFill>
          <stop position="0">
            <color theme="0" tint="-0.34900967436750391"/>
          </stop>
          <stop position="1">
            <color theme="0" tint="-0.1490218817712943"/>
          </stop>
        </gradientFill>
      </fill>
    </dxf>
    <dxf>
      <font>
        <color theme="0" tint="-0.34998626667073579"/>
      </font>
      <fill>
        <patternFill>
          <bgColor theme="0" tint="-0.34998626667073579"/>
        </patternFill>
      </fill>
    </dxf>
    <dxf>
      <font>
        <color auto="1"/>
      </font>
      <fill>
        <patternFill>
          <bgColor rgb="FFFFFF00"/>
        </patternFill>
      </fill>
    </dxf>
    <dxf>
      <font>
        <color theme="0" tint="-0.34998626667073579"/>
      </font>
      <fill>
        <patternFill>
          <bgColor theme="0" tint="-0.34998626667073579"/>
        </patternFill>
      </fill>
    </dxf>
    <dxf>
      <fill>
        <gradientFill degree="180">
          <stop position="0">
            <color rgb="FFFFFF00"/>
          </stop>
          <stop position="1">
            <color theme="6" tint="0.59999389629810485"/>
          </stop>
        </gradientFill>
      </fill>
    </dxf>
    <dxf>
      <fill>
        <gradientFill>
          <stop position="0">
            <color theme="0" tint="-0.34900967436750391"/>
          </stop>
          <stop position="1">
            <color theme="0" tint="-0.1490218817712943"/>
          </stop>
        </gradientFill>
      </fill>
    </dxf>
    <dxf>
      <font>
        <color theme="0" tint="-0.499984740745262"/>
      </font>
      <fill>
        <patternFill>
          <bgColor theme="6" tint="0.59996337778862885"/>
        </patternFill>
      </fill>
    </dxf>
    <dxf>
      <fill>
        <gradientFill degree="180">
          <stop position="0">
            <color rgb="FFFFFF00"/>
          </stop>
          <stop position="1">
            <color theme="6" tint="0.59999389629810485"/>
          </stop>
        </gradientFill>
      </fill>
    </dxf>
    <dxf>
      <fill>
        <patternFill>
          <bgColor theme="0" tint="-0.14996795556505021"/>
        </patternFill>
      </fill>
    </dxf>
    <dxf>
      <fill>
        <gradientFill>
          <stop position="0">
            <color theme="0" tint="-0.34900967436750391"/>
          </stop>
          <stop position="1">
            <color theme="0" tint="-0.1490218817712943"/>
          </stop>
        </gradientFill>
      </fill>
    </dxf>
  </dxfs>
  <tableStyles count="0" defaultTableStyle="TableStyleMedium9" defaultPivotStyle="PivotStyleLight16"/>
  <colors>
    <mruColors>
      <color rgb="FFFFFF99"/>
      <color rgb="FFCCFFCC"/>
      <color rgb="FF66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860351-4341-4EB1-AF15-3E7E1FF70D61}">
  <sheetPr>
    <pageSetUpPr fitToPage="1"/>
  </sheetPr>
  <dimension ref="A1:AD102"/>
  <sheetViews>
    <sheetView tabSelected="1" topLeftCell="G1" zoomScaleNormal="100" zoomScaleSheetLayoutView="75" zoomScalePageLayoutView="85" workbookViewId="0">
      <selection activeCell="V5" sqref="V5"/>
    </sheetView>
  </sheetViews>
  <sheetFormatPr defaultColWidth="8.77734375" defaultRowHeight="11.4" outlineLevelCol="1" x14ac:dyDescent="0.2"/>
  <cols>
    <col min="1" max="1" width="2.6640625" style="1" customWidth="1"/>
    <col min="2" max="2" width="0.6640625" style="1" customWidth="1"/>
    <col min="3" max="3" width="19.33203125" style="1" customWidth="1"/>
    <col min="4" max="4" width="5" style="69" customWidth="1"/>
    <col min="5" max="5" width="36.44140625" style="1" customWidth="1"/>
    <col min="6" max="6" width="25.6640625" style="1" customWidth="1"/>
    <col min="7" max="7" width="19" style="1" customWidth="1"/>
    <col min="8" max="8" width="6" style="1" customWidth="1"/>
    <col min="9" max="9" width="16.44140625" style="1" customWidth="1"/>
    <col min="10" max="10" width="1.44140625" style="1" customWidth="1"/>
    <col min="11" max="11" width="3.44140625" style="1" customWidth="1"/>
    <col min="12" max="12" width="10.77734375" style="1" customWidth="1"/>
    <col min="13" max="13" width="1.77734375" style="1" customWidth="1"/>
    <col min="14" max="14" width="2.44140625" style="1" customWidth="1"/>
    <col min="15" max="15" width="2.109375" style="1" customWidth="1"/>
    <col min="16" max="16" width="19" style="1" customWidth="1"/>
    <col min="17" max="17" width="2.77734375" style="1" customWidth="1"/>
    <col min="18" max="18" width="2.6640625" style="209" customWidth="1"/>
    <col min="19" max="19" width="2" style="209" customWidth="1" outlineLevel="1"/>
    <col min="20" max="20" width="2.6640625" style="1" customWidth="1"/>
    <col min="21" max="21" width="6" style="1" customWidth="1"/>
    <col min="22" max="22" width="10.109375" style="1" customWidth="1"/>
    <col min="23" max="30" width="6" style="1" customWidth="1"/>
    <col min="31" max="16384" width="8.77734375" style="1"/>
  </cols>
  <sheetData>
    <row r="1" spans="1:30" ht="12" x14ac:dyDescent="0.25">
      <c r="A1" s="24"/>
      <c r="B1" s="24"/>
      <c r="C1" s="24"/>
      <c r="D1" s="67"/>
      <c r="E1" s="38"/>
      <c r="F1" s="38"/>
      <c r="G1" s="38"/>
      <c r="H1" s="38"/>
      <c r="I1" s="38"/>
      <c r="J1" s="38"/>
      <c r="K1" s="38"/>
      <c r="L1" s="38"/>
      <c r="M1" s="38"/>
      <c r="N1" s="38"/>
      <c r="O1" s="38"/>
      <c r="P1" s="38"/>
      <c r="Q1" s="38"/>
      <c r="R1" s="186"/>
      <c r="S1" s="186"/>
      <c r="T1" s="39"/>
      <c r="U1" s="39"/>
      <c r="V1" s="39"/>
      <c r="W1" s="39"/>
      <c r="X1" s="39"/>
      <c r="Y1" s="39"/>
      <c r="Z1" s="39"/>
      <c r="AA1" s="39"/>
      <c r="AB1" s="39"/>
      <c r="AC1" s="40"/>
      <c r="AD1" s="24"/>
    </row>
    <row r="2" spans="1:30" ht="12.6" thickBot="1" x14ac:dyDescent="0.3">
      <c r="A2" s="24"/>
      <c r="B2" s="28"/>
      <c r="C2" s="28"/>
      <c r="D2" s="68"/>
      <c r="E2" s="92"/>
      <c r="F2" s="95"/>
      <c r="G2" s="4"/>
      <c r="H2" s="4"/>
      <c r="I2" s="4"/>
      <c r="J2" s="4"/>
      <c r="K2" s="4"/>
      <c r="L2" s="4"/>
      <c r="M2" s="4"/>
      <c r="N2" s="4"/>
      <c r="O2" s="4"/>
      <c r="P2" s="4"/>
      <c r="Q2" s="4"/>
      <c r="R2" s="187"/>
      <c r="S2" s="187"/>
      <c r="T2" s="42"/>
      <c r="U2" s="46"/>
      <c r="V2" s="4"/>
      <c r="W2" s="53"/>
      <c r="X2" s="46"/>
      <c r="Y2" s="53"/>
      <c r="Z2" s="53"/>
      <c r="AA2" s="46"/>
      <c r="AB2" s="53"/>
      <c r="AC2" s="53"/>
      <c r="AD2" s="24"/>
    </row>
    <row r="3" spans="1:30" ht="21.6" thickBot="1" x14ac:dyDescent="0.45">
      <c r="A3" s="24"/>
      <c r="B3" s="28"/>
      <c r="C3" s="290" t="s">
        <v>137</v>
      </c>
      <c r="D3" s="291"/>
      <c r="E3" s="327"/>
      <c r="F3" s="327"/>
      <c r="G3" s="328"/>
      <c r="H3" s="4"/>
      <c r="I3" s="292" t="s">
        <v>153</v>
      </c>
      <c r="J3" s="293"/>
      <c r="K3" s="293"/>
      <c r="L3" s="326"/>
      <c r="M3" s="326"/>
      <c r="N3" s="326"/>
      <c r="O3" s="326"/>
      <c r="P3" s="326"/>
      <c r="Q3" s="326"/>
      <c r="R3" s="326"/>
      <c r="S3" s="187"/>
      <c r="T3" s="24"/>
      <c r="U3" s="4"/>
      <c r="V3" s="59" t="s">
        <v>138</v>
      </c>
      <c r="W3" s="329" t="s">
        <v>183</v>
      </c>
      <c r="X3" s="329"/>
      <c r="Y3" s="329"/>
      <c r="Z3" s="329"/>
      <c r="AA3" s="329"/>
      <c r="AB3" s="329"/>
      <c r="AC3" s="53"/>
      <c r="AD3" s="24"/>
    </row>
    <row r="4" spans="1:30" ht="15" customHeight="1" thickBot="1" x14ac:dyDescent="0.45">
      <c r="A4" s="24"/>
      <c r="B4" s="28"/>
      <c r="C4" s="91"/>
      <c r="D4" s="90"/>
      <c r="E4" s="93"/>
      <c r="F4" s="96"/>
      <c r="G4" s="4"/>
      <c r="H4" s="4"/>
      <c r="I4" s="44"/>
      <c r="J4" s="44"/>
      <c r="K4" s="44"/>
      <c r="L4" s="44"/>
      <c r="M4" s="44"/>
      <c r="N4" s="44"/>
      <c r="O4" s="4"/>
      <c r="P4" s="4"/>
      <c r="Q4" s="4"/>
      <c r="R4" s="187"/>
      <c r="S4" s="187"/>
      <c r="T4" s="24"/>
      <c r="U4" s="4"/>
      <c r="V4" s="60"/>
      <c r="W4" s="329"/>
      <c r="X4" s="329"/>
      <c r="Y4" s="329"/>
      <c r="Z4" s="329"/>
      <c r="AA4" s="329"/>
      <c r="AB4" s="329"/>
      <c r="AC4" s="53"/>
      <c r="AD4" s="24"/>
    </row>
    <row r="5" spans="1:30" ht="13.8" x14ac:dyDescent="0.25">
      <c r="A5" s="24"/>
      <c r="B5" s="28"/>
      <c r="C5" s="28"/>
      <c r="D5" s="68"/>
      <c r="E5" s="139" t="s">
        <v>0</v>
      </c>
      <c r="F5" s="140"/>
      <c r="G5" s="150" t="s">
        <v>182</v>
      </c>
      <c r="H5" s="188"/>
      <c r="I5" s="330" t="s">
        <v>1</v>
      </c>
      <c r="J5" s="331"/>
      <c r="K5" s="332"/>
      <c r="L5" s="339"/>
      <c r="M5" s="340"/>
      <c r="N5" s="340"/>
      <c r="O5" s="341"/>
      <c r="P5" s="188"/>
      <c r="Q5" s="188"/>
      <c r="R5" s="187"/>
      <c r="S5" s="188"/>
      <c r="T5" s="24"/>
      <c r="U5" s="4"/>
      <c r="V5" s="61"/>
      <c r="W5" s="329"/>
      <c r="X5" s="329"/>
      <c r="Y5" s="329"/>
      <c r="Z5" s="329"/>
      <c r="AA5" s="329"/>
      <c r="AB5" s="329"/>
      <c r="AC5" s="53"/>
      <c r="AD5" s="24"/>
    </row>
    <row r="6" spans="1:30" ht="15" customHeight="1" x14ac:dyDescent="0.25">
      <c r="A6" s="24"/>
      <c r="B6" s="28"/>
      <c r="C6" s="28"/>
      <c r="D6" s="68"/>
      <c r="E6" s="141" t="s">
        <v>2</v>
      </c>
      <c r="F6" s="97"/>
      <c r="G6" s="302"/>
      <c r="H6" s="189"/>
      <c r="I6" s="333"/>
      <c r="J6" s="334"/>
      <c r="K6" s="335"/>
      <c r="L6" s="303"/>
      <c r="M6" s="304"/>
      <c r="N6" s="304"/>
      <c r="O6" s="305"/>
      <c r="P6" s="189"/>
      <c r="Q6" s="189"/>
      <c r="R6" s="187"/>
      <c r="S6" s="189"/>
      <c r="T6" s="24"/>
      <c r="U6" s="4"/>
      <c r="V6" s="60"/>
      <c r="W6" s="329"/>
      <c r="X6" s="329"/>
      <c r="Y6" s="329"/>
      <c r="Z6" s="329"/>
      <c r="AA6" s="329"/>
      <c r="AB6" s="329"/>
      <c r="AC6" s="53"/>
      <c r="AD6" s="24"/>
    </row>
    <row r="7" spans="1:30" ht="15" customHeight="1" thickBot="1" x14ac:dyDescent="0.3">
      <c r="A7" s="24"/>
      <c r="B7" s="28"/>
      <c r="C7" s="28"/>
      <c r="D7" s="68"/>
      <c r="E7" s="141" t="s">
        <v>4</v>
      </c>
      <c r="F7" s="97"/>
      <c r="G7" s="302"/>
      <c r="H7" s="189"/>
      <c r="I7" s="336"/>
      <c r="J7" s="337"/>
      <c r="K7" s="338"/>
      <c r="L7" s="306" t="s">
        <v>3</v>
      </c>
      <c r="M7" s="307"/>
      <c r="N7" s="307"/>
      <c r="O7" s="308"/>
      <c r="P7" s="189"/>
      <c r="Q7" s="189"/>
      <c r="R7" s="187"/>
      <c r="S7" s="189"/>
      <c r="T7" s="24"/>
      <c r="U7" s="4"/>
      <c r="V7" s="60"/>
      <c r="W7" s="329"/>
      <c r="X7" s="329"/>
      <c r="Y7" s="329"/>
      <c r="Z7" s="329"/>
      <c r="AA7" s="329"/>
      <c r="AB7" s="329"/>
      <c r="AC7" s="53"/>
      <c r="AD7" s="24"/>
    </row>
    <row r="8" spans="1:30" ht="21.6" thickBot="1" x14ac:dyDescent="0.45">
      <c r="A8" s="24"/>
      <c r="B8" s="28"/>
      <c r="C8" s="28"/>
      <c r="D8" s="68"/>
      <c r="E8" s="142" t="s">
        <v>5</v>
      </c>
      <c r="F8" s="133"/>
      <c r="G8" s="316">
        <f>G7-G6</f>
        <v>0</v>
      </c>
      <c r="H8" s="96"/>
      <c r="I8" s="330" t="s">
        <v>8</v>
      </c>
      <c r="J8" s="331"/>
      <c r="K8" s="332"/>
      <c r="L8" s="309"/>
      <c r="M8" s="310"/>
      <c r="N8" s="310"/>
      <c r="O8" s="311"/>
      <c r="P8" s="271"/>
      <c r="Q8" s="271"/>
      <c r="R8" s="187"/>
      <c r="S8" s="190"/>
      <c r="T8" s="24"/>
      <c r="U8" s="4"/>
      <c r="V8" s="62"/>
      <c r="W8" s="329"/>
      <c r="X8" s="329"/>
      <c r="Y8" s="329"/>
      <c r="Z8" s="329"/>
      <c r="AA8" s="329"/>
      <c r="AB8" s="329"/>
      <c r="AC8" s="53"/>
      <c r="AD8" s="24"/>
    </row>
    <row r="9" spans="1:30" ht="21.6" thickBot="1" x14ac:dyDescent="0.45">
      <c r="A9" s="24"/>
      <c r="B9" s="28"/>
      <c r="C9" s="28"/>
      <c r="D9" s="68"/>
      <c r="E9" s="148" t="s">
        <v>7</v>
      </c>
      <c r="F9" s="149"/>
      <c r="G9" s="151">
        <v>12</v>
      </c>
      <c r="H9" s="96"/>
      <c r="I9" s="333"/>
      <c r="J9" s="334"/>
      <c r="K9" s="335"/>
      <c r="L9" s="312" t="s">
        <v>3</v>
      </c>
      <c r="M9" s="304"/>
      <c r="N9" s="304"/>
      <c r="O9" s="305"/>
      <c r="P9" s="96"/>
      <c r="Q9" s="96"/>
      <c r="R9" s="187"/>
      <c r="S9" s="191"/>
      <c r="T9" s="24"/>
      <c r="U9" s="4"/>
      <c r="V9" s="62"/>
      <c r="W9" s="329"/>
      <c r="X9" s="329"/>
      <c r="Y9" s="329"/>
      <c r="Z9" s="329"/>
      <c r="AA9" s="329"/>
      <c r="AB9" s="329"/>
      <c r="AC9" s="53"/>
      <c r="AD9" s="24"/>
    </row>
    <row r="10" spans="1:30" ht="21" x14ac:dyDescent="0.4">
      <c r="A10" s="24"/>
      <c r="B10" s="28"/>
      <c r="C10" s="28"/>
      <c r="D10" s="68"/>
      <c r="E10" s="146" t="s">
        <v>178</v>
      </c>
      <c r="F10" s="147"/>
      <c r="G10" s="314"/>
      <c r="H10" s="96"/>
      <c r="I10" s="333"/>
      <c r="J10" s="334"/>
      <c r="K10" s="335"/>
      <c r="L10" s="312"/>
      <c r="M10" s="304"/>
      <c r="N10" s="304"/>
      <c r="O10" s="305"/>
      <c r="P10" s="96"/>
      <c r="Q10" s="96"/>
      <c r="R10" s="187"/>
      <c r="S10" s="188"/>
      <c r="T10" s="41"/>
      <c r="U10" s="45"/>
      <c r="V10" s="61"/>
      <c r="W10" s="329"/>
      <c r="X10" s="329"/>
      <c r="Y10" s="329"/>
      <c r="Z10" s="329"/>
      <c r="AA10" s="329"/>
      <c r="AB10" s="329"/>
      <c r="AC10" s="53"/>
      <c r="AD10" s="24"/>
    </row>
    <row r="11" spans="1:30" ht="15.75" customHeight="1" thickBot="1" x14ac:dyDescent="0.45">
      <c r="A11" s="24"/>
      <c r="B11" s="28"/>
      <c r="C11" s="28"/>
      <c r="D11" s="68"/>
      <c r="E11" s="142" t="s">
        <v>139</v>
      </c>
      <c r="F11" s="133"/>
      <c r="G11" s="315"/>
      <c r="H11" s="96"/>
      <c r="I11" s="333"/>
      <c r="J11" s="334"/>
      <c r="K11" s="335"/>
      <c r="L11" s="312" t="s">
        <v>3</v>
      </c>
      <c r="M11" s="304"/>
      <c r="N11" s="304"/>
      <c r="O11" s="305"/>
      <c r="P11" s="96"/>
      <c r="Q11" s="96"/>
      <c r="R11" s="187"/>
      <c r="S11" s="188"/>
      <c r="T11" s="41"/>
      <c r="U11" s="45"/>
      <c r="V11" s="60"/>
      <c r="W11" s="329"/>
      <c r="X11" s="329"/>
      <c r="Y11" s="329"/>
      <c r="Z11" s="329"/>
      <c r="AA11" s="329"/>
      <c r="AB11" s="329"/>
      <c r="AC11" s="53"/>
      <c r="AD11" s="24"/>
    </row>
    <row r="12" spans="1:30" ht="21.6" thickBot="1" x14ac:dyDescent="0.45">
      <c r="A12" s="24"/>
      <c r="B12" s="28"/>
      <c r="C12" s="28"/>
      <c r="D12" s="68"/>
      <c r="E12" s="143"/>
      <c r="F12" s="144"/>
      <c r="G12" s="145"/>
      <c r="H12" s="96"/>
      <c r="I12" s="336"/>
      <c r="J12" s="337"/>
      <c r="K12" s="338"/>
      <c r="L12" s="313"/>
      <c r="M12" s="307"/>
      <c r="N12" s="307"/>
      <c r="O12" s="308"/>
      <c r="P12" s="96"/>
      <c r="Q12" s="96"/>
      <c r="R12" s="187"/>
      <c r="S12" s="192"/>
      <c r="T12" s="42"/>
      <c r="U12" s="46"/>
      <c r="V12" s="60"/>
      <c r="W12" s="329"/>
      <c r="X12" s="329"/>
      <c r="Y12" s="329"/>
      <c r="Z12" s="329"/>
      <c r="AA12" s="329"/>
      <c r="AB12" s="329"/>
      <c r="AC12" s="53"/>
      <c r="AD12" s="24"/>
    </row>
    <row r="13" spans="1:30" ht="15" customHeight="1" x14ac:dyDescent="0.25">
      <c r="A13" s="24"/>
      <c r="B13" s="28"/>
      <c r="C13" s="28"/>
      <c r="D13" s="68"/>
      <c r="E13" s="92"/>
      <c r="F13" s="95"/>
      <c r="G13" s="4"/>
      <c r="H13" s="4"/>
      <c r="I13" s="4"/>
      <c r="J13" s="4"/>
      <c r="K13" s="4"/>
      <c r="L13" s="4"/>
      <c r="M13" s="4"/>
      <c r="N13" s="4"/>
      <c r="O13" s="4"/>
      <c r="P13" s="4"/>
      <c r="Q13" s="4"/>
      <c r="R13" s="187"/>
      <c r="S13" s="187"/>
      <c r="T13" s="42"/>
      <c r="U13" s="46"/>
      <c r="V13" s="62"/>
      <c r="W13" s="37"/>
      <c r="X13" s="46"/>
      <c r="Y13" s="63"/>
      <c r="Z13" s="53"/>
      <c r="AA13" s="46"/>
      <c r="AB13" s="53"/>
      <c r="AC13" s="53" t="s">
        <v>11</v>
      </c>
      <c r="AD13" s="24"/>
    </row>
    <row r="14" spans="1:30" ht="31.2" x14ac:dyDescent="0.3">
      <c r="A14" s="24"/>
      <c r="B14" s="24"/>
      <c r="C14" s="21"/>
      <c r="D14" s="65" t="s">
        <v>12</v>
      </c>
      <c r="E14" s="21" t="s">
        <v>13</v>
      </c>
      <c r="F14" s="21" t="s">
        <v>14</v>
      </c>
      <c r="G14" s="22" t="s">
        <v>140</v>
      </c>
      <c r="H14" s="65" t="s">
        <v>12</v>
      </c>
      <c r="I14" s="23" t="s">
        <v>17</v>
      </c>
      <c r="J14" s="43" t="s">
        <v>15</v>
      </c>
      <c r="K14" s="65" t="s">
        <v>12</v>
      </c>
      <c r="L14" s="23" t="s">
        <v>18</v>
      </c>
      <c r="M14" s="43" t="s">
        <v>15</v>
      </c>
      <c r="N14" s="26"/>
      <c r="O14" s="194"/>
      <c r="P14" s="22" t="s">
        <v>16</v>
      </c>
      <c r="Q14" s="25"/>
      <c r="R14" s="193" t="s">
        <v>15</v>
      </c>
      <c r="S14" s="193" t="s">
        <v>15</v>
      </c>
      <c r="T14" s="26"/>
      <c r="U14" s="24"/>
      <c r="V14" s="24"/>
      <c r="W14" s="24"/>
      <c r="X14" s="24"/>
      <c r="Y14" s="24"/>
      <c r="Z14" s="24"/>
      <c r="AA14" s="24"/>
      <c r="AB14" s="24"/>
      <c r="AC14" s="24"/>
      <c r="AD14" s="24"/>
    </row>
    <row r="15" spans="1:30" ht="13.8" x14ac:dyDescent="0.25">
      <c r="A15" s="24"/>
      <c r="B15" s="17"/>
      <c r="C15" s="17"/>
      <c r="D15" s="66"/>
      <c r="E15" s="17"/>
      <c r="F15" s="17"/>
      <c r="G15" s="277"/>
      <c r="H15" s="73"/>
      <c r="I15" s="18"/>
      <c r="J15" s="20"/>
      <c r="K15" s="116"/>
      <c r="L15" s="18"/>
      <c r="M15" s="17"/>
      <c r="N15" s="27"/>
      <c r="O15" s="195"/>
      <c r="P15" s="18"/>
      <c r="Q15" s="18"/>
      <c r="R15" s="176"/>
      <c r="S15" s="177"/>
      <c r="T15" s="27"/>
    </row>
    <row r="16" spans="1:30" ht="13.8" x14ac:dyDescent="0.25">
      <c r="A16" s="24"/>
      <c r="B16" s="17"/>
      <c r="C16" s="321" t="s">
        <v>19</v>
      </c>
      <c r="D16" s="152" t="s">
        <v>9</v>
      </c>
      <c r="E16" s="153" t="s">
        <v>20</v>
      </c>
      <c r="F16" s="154"/>
      <c r="G16" s="300"/>
      <c r="H16" s="155" t="str">
        <f>$D16</f>
        <v>I</v>
      </c>
      <c r="I16" s="156">
        <f>$G16</f>
        <v>0</v>
      </c>
      <c r="J16" s="157">
        <f t="shared" ref="J16:J67" si="0">$R16</f>
        <v>0</v>
      </c>
      <c r="K16" s="158" t="str">
        <f>$H16</f>
        <v>I</v>
      </c>
      <c r="L16" s="156">
        <f>$I16</f>
        <v>0</v>
      </c>
      <c r="M16" s="157">
        <f>$J16</f>
        <v>0</v>
      </c>
      <c r="N16" s="159"/>
      <c r="O16" s="196" t="s">
        <v>21</v>
      </c>
      <c r="P16" s="51">
        <f>SUMIF($D16:$D20, "I", $G16:$G20)</f>
        <v>0</v>
      </c>
      <c r="Q16" s="33"/>
      <c r="R16" s="170"/>
      <c r="S16" s="178">
        <f>$J16</f>
        <v>0</v>
      </c>
      <c r="T16" s="159"/>
    </row>
    <row r="17" spans="1:20" ht="13.8" x14ac:dyDescent="0.25">
      <c r="A17" s="24"/>
      <c r="B17" s="17"/>
      <c r="C17" s="321"/>
      <c r="D17" s="152" t="s">
        <v>9</v>
      </c>
      <c r="E17" s="153" t="s">
        <v>22</v>
      </c>
      <c r="F17" s="154"/>
      <c r="G17" s="300"/>
      <c r="H17" s="155" t="str">
        <f>$D17</f>
        <v>I</v>
      </c>
      <c r="I17" s="156">
        <f>$G17</f>
        <v>0</v>
      </c>
      <c r="J17" s="160">
        <f t="shared" si="0"/>
        <v>0</v>
      </c>
      <c r="K17" s="158" t="str">
        <f t="shared" ref="K17:K19" si="1">$H17</f>
        <v>I</v>
      </c>
      <c r="L17" s="156">
        <f>$I17</f>
        <v>0</v>
      </c>
      <c r="M17" s="157">
        <f t="shared" ref="M17:M78" si="2">$J17</f>
        <v>0</v>
      </c>
      <c r="N17" s="159"/>
      <c r="O17" s="196"/>
      <c r="P17" s="54">
        <f>(SUMIF($H16:$H20, "I", $I16:$I20)/Budget!$G$9)+(SUMIF($K16:$K20, "I", $L16:$L20)/Budget!$G$9)</f>
        <v>0</v>
      </c>
      <c r="Q17" s="35" t="s">
        <v>23</v>
      </c>
      <c r="R17" s="171"/>
      <c r="S17" s="178">
        <f t="shared" ref="S17:S77" si="3">$J17</f>
        <v>0</v>
      </c>
      <c r="T17" s="159"/>
    </row>
    <row r="18" spans="1:20" ht="14.25" customHeight="1" x14ac:dyDescent="0.25">
      <c r="A18" s="24"/>
      <c r="B18" s="17"/>
      <c r="C18" s="321"/>
      <c r="D18" s="152" t="s">
        <v>9</v>
      </c>
      <c r="E18" s="153"/>
      <c r="F18" s="154"/>
      <c r="G18" s="272" t="s">
        <v>11</v>
      </c>
      <c r="H18" s="155" t="str">
        <f>$D18</f>
        <v>I</v>
      </c>
      <c r="I18" s="156" t="str">
        <f>$G18</f>
        <v>-</v>
      </c>
      <c r="J18" s="160">
        <f t="shared" si="0"/>
        <v>0</v>
      </c>
      <c r="K18" s="158" t="str">
        <f t="shared" si="1"/>
        <v>I</v>
      </c>
      <c r="L18" s="156" t="str">
        <f>$I18</f>
        <v>-</v>
      </c>
      <c r="M18" s="157">
        <f t="shared" si="2"/>
        <v>0</v>
      </c>
      <c r="N18" s="159"/>
      <c r="O18" s="320" t="s">
        <v>24</v>
      </c>
      <c r="P18" s="52"/>
      <c r="Q18" s="317" t="s">
        <v>24</v>
      </c>
      <c r="R18" s="171"/>
      <c r="S18" s="178">
        <f t="shared" si="3"/>
        <v>0</v>
      </c>
      <c r="T18" s="159"/>
    </row>
    <row r="19" spans="1:20" ht="14.25" customHeight="1" x14ac:dyDescent="0.25">
      <c r="A19" s="24"/>
      <c r="B19" s="17"/>
      <c r="C19" s="321"/>
      <c r="D19" s="152" t="s">
        <v>9</v>
      </c>
      <c r="E19" s="153"/>
      <c r="F19" s="154"/>
      <c r="G19" s="272" t="s">
        <v>11</v>
      </c>
      <c r="H19" s="155" t="str">
        <f t="shared" ref="H19:H82" si="4">$D19</f>
        <v>I</v>
      </c>
      <c r="I19" s="156" t="str">
        <f t="shared" ref="I19:I20" si="5">$G19</f>
        <v>-</v>
      </c>
      <c r="J19" s="160">
        <f t="shared" si="0"/>
        <v>0</v>
      </c>
      <c r="K19" s="158" t="str">
        <f t="shared" si="1"/>
        <v>I</v>
      </c>
      <c r="L19" s="156" t="str">
        <f t="shared" ref="L19:L20" si="6">$I19</f>
        <v>-</v>
      </c>
      <c r="M19" s="157">
        <f t="shared" si="2"/>
        <v>0</v>
      </c>
      <c r="N19" s="159"/>
      <c r="O19" s="320"/>
      <c r="P19" s="64"/>
      <c r="Q19" s="317"/>
      <c r="R19" s="171"/>
      <c r="S19" s="178">
        <f t="shared" si="3"/>
        <v>0</v>
      </c>
      <c r="T19" s="159"/>
    </row>
    <row r="20" spans="1:20" ht="13.8" x14ac:dyDescent="0.25">
      <c r="A20" s="24"/>
      <c r="B20" s="17"/>
      <c r="C20" s="321"/>
      <c r="D20" s="152" t="s">
        <v>9</v>
      </c>
      <c r="E20" s="153"/>
      <c r="F20" s="154"/>
      <c r="G20" s="272" t="s">
        <v>11</v>
      </c>
      <c r="H20" s="155" t="str">
        <f t="shared" si="4"/>
        <v>I</v>
      </c>
      <c r="I20" s="156" t="str">
        <f t="shared" si="5"/>
        <v>-</v>
      </c>
      <c r="J20" s="160">
        <f t="shared" si="0"/>
        <v>0</v>
      </c>
      <c r="K20" s="158" t="str">
        <f>$H20</f>
        <v>I</v>
      </c>
      <c r="L20" s="156" t="str">
        <f t="shared" si="6"/>
        <v>-</v>
      </c>
      <c r="M20" s="157">
        <f t="shared" si="2"/>
        <v>0</v>
      </c>
      <c r="N20" s="159"/>
      <c r="O20" s="320"/>
      <c r="P20" s="268">
        <f>SUM(P16:P19)</f>
        <v>0</v>
      </c>
      <c r="Q20" s="317"/>
      <c r="R20" s="171"/>
      <c r="S20" s="178">
        <f t="shared" si="3"/>
        <v>0</v>
      </c>
      <c r="T20" s="159"/>
    </row>
    <row r="21" spans="1:20" ht="13.8" x14ac:dyDescent="0.25">
      <c r="A21" s="24"/>
      <c r="B21" s="17"/>
      <c r="C21" s="89"/>
      <c r="D21" s="172"/>
      <c r="E21" s="173"/>
      <c r="F21" s="173"/>
      <c r="G21" s="278"/>
      <c r="H21" s="155"/>
      <c r="I21" s="161"/>
      <c r="J21" s="162">
        <f t="shared" si="0"/>
        <v>0</v>
      </c>
      <c r="K21" s="158"/>
      <c r="L21" s="161"/>
      <c r="M21" s="157">
        <f t="shared" si="2"/>
        <v>0</v>
      </c>
      <c r="N21" s="159"/>
      <c r="O21" s="197"/>
      <c r="P21" s="49"/>
      <c r="Q21" s="34"/>
      <c r="R21" s="174"/>
      <c r="S21" s="178">
        <f t="shared" si="3"/>
        <v>0</v>
      </c>
      <c r="T21" s="159"/>
    </row>
    <row r="22" spans="1:20" ht="13.8" x14ac:dyDescent="0.25">
      <c r="A22" s="24"/>
      <c r="B22" s="17"/>
      <c r="C22" s="325" t="s">
        <v>25</v>
      </c>
      <c r="D22" s="152" t="s">
        <v>9</v>
      </c>
      <c r="E22" s="153" t="s">
        <v>141</v>
      </c>
      <c r="F22" s="154"/>
      <c r="G22" s="300"/>
      <c r="H22" s="155" t="str">
        <f>$D22</f>
        <v>I</v>
      </c>
      <c r="I22" s="156">
        <f>$G22</f>
        <v>0</v>
      </c>
      <c r="J22" s="157">
        <f t="shared" si="0"/>
        <v>0</v>
      </c>
      <c r="K22" s="158" t="str">
        <f>$H22</f>
        <v>I</v>
      </c>
      <c r="L22" s="156">
        <f>$I22</f>
        <v>0</v>
      </c>
      <c r="M22" s="157">
        <f t="shared" si="2"/>
        <v>0</v>
      </c>
      <c r="N22" s="159"/>
      <c r="O22" s="196" t="s">
        <v>21</v>
      </c>
      <c r="P22" s="51">
        <f>SUMIF($D22:$D27, "I", $G22:$G27)</f>
        <v>0</v>
      </c>
      <c r="Q22" s="33"/>
      <c r="R22" s="170"/>
      <c r="S22" s="178">
        <f t="shared" si="3"/>
        <v>0</v>
      </c>
      <c r="T22" s="159"/>
    </row>
    <row r="23" spans="1:20" ht="13.8" x14ac:dyDescent="0.25">
      <c r="A23" s="24"/>
      <c r="B23" s="17"/>
      <c r="C23" s="321"/>
      <c r="D23" s="152" t="s">
        <v>9</v>
      </c>
      <c r="E23" s="153" t="s">
        <v>142</v>
      </c>
      <c r="F23" s="154"/>
      <c r="G23" s="300"/>
      <c r="H23" s="155" t="str">
        <f t="shared" si="4"/>
        <v>I</v>
      </c>
      <c r="I23" s="156">
        <f>$G23</f>
        <v>0</v>
      </c>
      <c r="J23" s="160">
        <f t="shared" si="0"/>
        <v>0</v>
      </c>
      <c r="K23" s="158" t="str">
        <f t="shared" ref="K23:K27" si="7">$H23</f>
        <v>I</v>
      </c>
      <c r="L23" s="156">
        <f t="shared" ref="L23:L27" si="8">$I23</f>
        <v>0</v>
      </c>
      <c r="M23" s="157">
        <f t="shared" si="2"/>
        <v>0</v>
      </c>
      <c r="N23" s="159"/>
      <c r="O23" s="196"/>
      <c r="P23" s="54">
        <f>(SUMIF($H22:$H27, "I", $I22:$I27)/Budget!$G$9)+(SUMIF($K22:$K27, "I", $L22:$L27)/Budget!$G$9)</f>
        <v>0</v>
      </c>
      <c r="Q23" s="35" t="s">
        <v>23</v>
      </c>
      <c r="R23" s="175"/>
      <c r="S23" s="178">
        <f t="shared" si="3"/>
        <v>0</v>
      </c>
      <c r="T23" s="159"/>
    </row>
    <row r="24" spans="1:20" ht="13.8" x14ac:dyDescent="0.25">
      <c r="A24" s="24"/>
      <c r="B24" s="17"/>
      <c r="C24" s="321"/>
      <c r="D24" s="152" t="s">
        <v>9</v>
      </c>
      <c r="E24" s="153" t="s">
        <v>26</v>
      </c>
      <c r="F24" s="154"/>
      <c r="G24" s="300"/>
      <c r="H24" s="155" t="str">
        <f t="shared" si="4"/>
        <v>I</v>
      </c>
      <c r="I24" s="156">
        <f t="shared" ref="I24:I26" si="9">$G24</f>
        <v>0</v>
      </c>
      <c r="J24" s="160">
        <f t="shared" si="0"/>
        <v>0</v>
      </c>
      <c r="K24" s="158" t="str">
        <f t="shared" si="7"/>
        <v>I</v>
      </c>
      <c r="L24" s="156">
        <f t="shared" si="8"/>
        <v>0</v>
      </c>
      <c r="M24" s="157">
        <f t="shared" si="2"/>
        <v>0</v>
      </c>
      <c r="N24" s="159"/>
      <c r="O24" s="320" t="s">
        <v>24</v>
      </c>
      <c r="P24" s="52"/>
      <c r="Q24" s="317" t="s">
        <v>24</v>
      </c>
      <c r="R24" s="171"/>
      <c r="S24" s="178">
        <f t="shared" si="3"/>
        <v>0</v>
      </c>
      <c r="T24" s="159"/>
    </row>
    <row r="25" spans="1:20" ht="13.8" x14ac:dyDescent="0.25">
      <c r="A25" s="24"/>
      <c r="B25" s="17"/>
      <c r="C25" s="321"/>
      <c r="D25" s="152" t="s">
        <v>9</v>
      </c>
      <c r="E25" s="153" t="s">
        <v>27</v>
      </c>
      <c r="F25" s="154"/>
      <c r="G25" s="272" t="s">
        <v>11</v>
      </c>
      <c r="H25" s="155" t="str">
        <f t="shared" si="4"/>
        <v>I</v>
      </c>
      <c r="I25" s="301" t="str">
        <f t="shared" si="9"/>
        <v>-</v>
      </c>
      <c r="J25" s="160">
        <f t="shared" si="0"/>
        <v>0</v>
      </c>
      <c r="K25" s="158" t="str">
        <f t="shared" si="7"/>
        <v>I</v>
      </c>
      <c r="L25" s="301" t="str">
        <f t="shared" si="8"/>
        <v>-</v>
      </c>
      <c r="M25" s="157">
        <f t="shared" si="2"/>
        <v>0</v>
      </c>
      <c r="N25" s="159"/>
      <c r="O25" s="320"/>
      <c r="P25" s="52"/>
      <c r="Q25" s="317"/>
      <c r="R25" s="171"/>
      <c r="S25" s="178">
        <f t="shared" si="3"/>
        <v>0</v>
      </c>
      <c r="T25" s="159"/>
    </row>
    <row r="26" spans="1:20" ht="13.8" x14ac:dyDescent="0.25">
      <c r="A26" s="24"/>
      <c r="B26" s="17"/>
      <c r="C26" s="321"/>
      <c r="D26" s="152" t="s">
        <v>9</v>
      </c>
      <c r="E26" s="153" t="s">
        <v>28</v>
      </c>
      <c r="F26" s="154"/>
      <c r="G26" s="300"/>
      <c r="H26" s="155" t="str">
        <f t="shared" si="4"/>
        <v>I</v>
      </c>
      <c r="I26" s="156">
        <f t="shared" si="9"/>
        <v>0</v>
      </c>
      <c r="J26" s="160">
        <f t="shared" si="0"/>
        <v>0</v>
      </c>
      <c r="K26" s="158" t="str">
        <f t="shared" si="7"/>
        <v>I</v>
      </c>
      <c r="L26" s="156">
        <f t="shared" si="8"/>
        <v>0</v>
      </c>
      <c r="M26" s="157">
        <f t="shared" si="2"/>
        <v>0</v>
      </c>
      <c r="N26" s="159"/>
      <c r="O26" s="320"/>
      <c r="P26" s="64"/>
      <c r="Q26" s="317"/>
      <c r="R26" s="171"/>
      <c r="S26" s="178">
        <f t="shared" si="3"/>
        <v>0</v>
      </c>
      <c r="T26" s="159"/>
    </row>
    <row r="27" spans="1:20" ht="13.8" x14ac:dyDescent="0.25">
      <c r="A27" s="24"/>
      <c r="B27" s="17"/>
      <c r="C27" s="322"/>
      <c r="D27" s="152" t="s">
        <v>9</v>
      </c>
      <c r="E27" s="153"/>
      <c r="F27" s="154"/>
      <c r="G27" s="272" t="s">
        <v>11</v>
      </c>
      <c r="H27" s="155" t="str">
        <f>$D27</f>
        <v>I</v>
      </c>
      <c r="I27" s="156" t="str">
        <f>$G27</f>
        <v>-</v>
      </c>
      <c r="J27" s="160">
        <f t="shared" si="0"/>
        <v>0</v>
      </c>
      <c r="K27" s="158" t="str">
        <f t="shared" si="7"/>
        <v>I</v>
      </c>
      <c r="L27" s="156" t="str">
        <f t="shared" si="8"/>
        <v>-</v>
      </c>
      <c r="M27" s="157">
        <f t="shared" si="2"/>
        <v>0</v>
      </c>
      <c r="N27" s="159"/>
      <c r="O27" s="320"/>
      <c r="P27" s="268">
        <f>SUM(P22:P26)</f>
        <v>0</v>
      </c>
      <c r="Q27" s="317"/>
      <c r="R27" s="171"/>
      <c r="S27" s="178">
        <f t="shared" si="3"/>
        <v>0</v>
      </c>
      <c r="T27" s="159"/>
    </row>
    <row r="28" spans="1:20" ht="13.8" x14ac:dyDescent="0.25">
      <c r="A28" s="24"/>
      <c r="B28" s="17"/>
      <c r="C28" s="36"/>
      <c r="D28" s="152"/>
      <c r="E28" s="173"/>
      <c r="F28" s="173"/>
      <c r="G28" s="278"/>
      <c r="H28" s="155"/>
      <c r="I28" s="161"/>
      <c r="J28" s="162">
        <f t="shared" si="0"/>
        <v>0</v>
      </c>
      <c r="K28" s="158"/>
      <c r="L28" s="161"/>
      <c r="M28" s="157">
        <f t="shared" si="2"/>
        <v>0</v>
      </c>
      <c r="N28" s="159"/>
      <c r="O28" s="197"/>
      <c r="P28" s="49"/>
      <c r="Q28" s="34"/>
      <c r="R28" s="174"/>
      <c r="S28" s="178">
        <f t="shared" si="3"/>
        <v>0</v>
      </c>
      <c r="T28" s="159"/>
    </row>
    <row r="29" spans="1:20" ht="13.8" x14ac:dyDescent="0.25">
      <c r="A29" s="24"/>
      <c r="B29" s="17"/>
      <c r="C29" s="325" t="s">
        <v>29</v>
      </c>
      <c r="D29" s="152" t="s">
        <v>9</v>
      </c>
      <c r="E29" s="153" t="s">
        <v>30</v>
      </c>
      <c r="F29" s="154"/>
      <c r="G29" s="300"/>
      <c r="H29" s="155" t="str">
        <f>$D29</f>
        <v>I</v>
      </c>
      <c r="I29" s="156">
        <f>$G29</f>
        <v>0</v>
      </c>
      <c r="J29" s="157">
        <f t="shared" si="0"/>
        <v>0</v>
      </c>
      <c r="K29" s="158" t="str">
        <f>$H29</f>
        <v>I</v>
      </c>
      <c r="L29" s="156">
        <f>$I29</f>
        <v>0</v>
      </c>
      <c r="M29" s="157">
        <f t="shared" si="2"/>
        <v>0</v>
      </c>
      <c r="N29" s="159"/>
      <c r="O29" s="196" t="s">
        <v>21</v>
      </c>
      <c r="P29" s="51">
        <f>SUMIF(Budget!$D$29:$D$35, "I", Budget!$G$29:$G$35)</f>
        <v>0</v>
      </c>
      <c r="Q29" s="33"/>
      <c r="R29" s="170"/>
      <c r="S29" s="178">
        <f t="shared" si="3"/>
        <v>0</v>
      </c>
      <c r="T29" s="159"/>
    </row>
    <row r="30" spans="1:20" ht="13.8" x14ac:dyDescent="0.25">
      <c r="A30" s="24"/>
      <c r="B30" s="17"/>
      <c r="C30" s="321"/>
      <c r="D30" s="152" t="s">
        <v>9</v>
      </c>
      <c r="E30" s="153" t="s">
        <v>31</v>
      </c>
      <c r="F30" s="154"/>
      <c r="G30" s="300"/>
      <c r="H30" s="155" t="str">
        <f t="shared" si="4"/>
        <v>I</v>
      </c>
      <c r="I30" s="156">
        <f t="shared" ref="I30:I34" si="10">$G30</f>
        <v>0</v>
      </c>
      <c r="J30" s="160">
        <f t="shared" si="0"/>
        <v>0</v>
      </c>
      <c r="K30" s="158" t="str">
        <f t="shared" ref="K30:K35" si="11">$H30</f>
        <v>I</v>
      </c>
      <c r="L30" s="156">
        <f t="shared" ref="L30:L35" si="12">$I30</f>
        <v>0</v>
      </c>
      <c r="M30" s="157">
        <f t="shared" si="2"/>
        <v>0</v>
      </c>
      <c r="N30" s="159"/>
      <c r="O30" s="196"/>
      <c r="P30" s="54">
        <f>(SUMIF($H29:$H35, "I", $I29:$I35)/Budget!$G$9)+(SUMIF($K29:$K35, "I", $L29:$L35)/Budget!$G$9)</f>
        <v>0</v>
      </c>
      <c r="Q30" s="35" t="s">
        <v>23</v>
      </c>
      <c r="R30" s="171"/>
      <c r="S30" s="178">
        <f t="shared" si="3"/>
        <v>0</v>
      </c>
      <c r="T30" s="159"/>
    </row>
    <row r="31" spans="1:20" ht="13.8" x14ac:dyDescent="0.25">
      <c r="A31" s="24"/>
      <c r="B31" s="17"/>
      <c r="C31" s="321"/>
      <c r="D31" s="152" t="s">
        <v>9</v>
      </c>
      <c r="E31" s="153" t="s">
        <v>32</v>
      </c>
      <c r="F31" s="154"/>
      <c r="G31" s="300"/>
      <c r="H31" s="155" t="str">
        <f t="shared" si="4"/>
        <v>I</v>
      </c>
      <c r="I31" s="156">
        <f t="shared" si="10"/>
        <v>0</v>
      </c>
      <c r="J31" s="160">
        <f t="shared" si="0"/>
        <v>0</v>
      </c>
      <c r="K31" s="158" t="str">
        <f t="shared" si="11"/>
        <v>I</v>
      </c>
      <c r="L31" s="156">
        <f t="shared" si="12"/>
        <v>0</v>
      </c>
      <c r="M31" s="157">
        <f t="shared" si="2"/>
        <v>0</v>
      </c>
      <c r="N31" s="159"/>
      <c r="O31" s="320" t="s">
        <v>24</v>
      </c>
      <c r="P31" s="52"/>
      <c r="Q31" s="317" t="s">
        <v>24</v>
      </c>
      <c r="R31" s="171"/>
      <c r="S31" s="178">
        <f t="shared" si="3"/>
        <v>0</v>
      </c>
      <c r="T31" s="159"/>
    </row>
    <row r="32" spans="1:20" ht="13.8" x14ac:dyDescent="0.25">
      <c r="A32" s="24"/>
      <c r="B32" s="17"/>
      <c r="C32" s="321"/>
      <c r="D32" s="152" t="s">
        <v>9</v>
      </c>
      <c r="E32" s="153" t="s">
        <v>33</v>
      </c>
      <c r="F32" s="154"/>
      <c r="G32" s="300"/>
      <c r="H32" s="155" t="str">
        <f t="shared" si="4"/>
        <v>I</v>
      </c>
      <c r="I32" s="156">
        <f t="shared" si="10"/>
        <v>0</v>
      </c>
      <c r="J32" s="160">
        <f t="shared" si="0"/>
        <v>0</v>
      </c>
      <c r="K32" s="158" t="str">
        <f t="shared" si="11"/>
        <v>I</v>
      </c>
      <c r="L32" s="156">
        <f t="shared" si="12"/>
        <v>0</v>
      </c>
      <c r="M32" s="157">
        <f t="shared" si="2"/>
        <v>0</v>
      </c>
      <c r="N32" s="159"/>
      <c r="O32" s="320"/>
      <c r="P32" s="64"/>
      <c r="Q32" s="317"/>
      <c r="R32" s="171"/>
      <c r="S32" s="178">
        <f t="shared" si="3"/>
        <v>0</v>
      </c>
      <c r="T32" s="159"/>
    </row>
    <row r="33" spans="1:20" ht="13.8" x14ac:dyDescent="0.25">
      <c r="A33" s="24"/>
      <c r="B33" s="17"/>
      <c r="C33" s="321"/>
      <c r="D33" s="152" t="s">
        <v>9</v>
      </c>
      <c r="E33" s="153" t="s">
        <v>34</v>
      </c>
      <c r="F33" s="154"/>
      <c r="G33" s="300" t="s">
        <v>11</v>
      </c>
      <c r="H33" s="155" t="str">
        <f t="shared" si="4"/>
        <v>I</v>
      </c>
      <c r="I33" s="156" t="str">
        <f t="shared" si="10"/>
        <v>-</v>
      </c>
      <c r="J33" s="160">
        <f t="shared" si="0"/>
        <v>0</v>
      </c>
      <c r="K33" s="158" t="str">
        <f t="shared" si="11"/>
        <v>I</v>
      </c>
      <c r="L33" s="156" t="str">
        <f t="shared" si="12"/>
        <v>-</v>
      </c>
      <c r="M33" s="157">
        <f t="shared" si="2"/>
        <v>0</v>
      </c>
      <c r="N33" s="159"/>
      <c r="O33" s="320"/>
      <c r="P33" s="64"/>
      <c r="Q33" s="317"/>
      <c r="R33" s="171"/>
      <c r="S33" s="178">
        <f t="shared" si="3"/>
        <v>0</v>
      </c>
      <c r="T33" s="159"/>
    </row>
    <row r="34" spans="1:20" ht="13.8" x14ac:dyDescent="0.25">
      <c r="A34" s="24"/>
      <c r="B34" s="17"/>
      <c r="C34" s="321"/>
      <c r="D34" s="152" t="s">
        <v>9</v>
      </c>
      <c r="E34" s="153" t="s">
        <v>143</v>
      </c>
      <c r="F34" s="154"/>
      <c r="G34" s="300" t="s">
        <v>11</v>
      </c>
      <c r="H34" s="155" t="str">
        <f t="shared" si="4"/>
        <v>I</v>
      </c>
      <c r="I34" s="156" t="str">
        <f t="shared" si="10"/>
        <v>-</v>
      </c>
      <c r="J34" s="160">
        <f t="shared" si="0"/>
        <v>0</v>
      </c>
      <c r="K34" s="158" t="str">
        <f t="shared" si="11"/>
        <v>I</v>
      </c>
      <c r="L34" s="156" t="str">
        <f>$I34</f>
        <v>-</v>
      </c>
      <c r="M34" s="157">
        <f t="shared" si="2"/>
        <v>0</v>
      </c>
      <c r="N34" s="159"/>
      <c r="O34" s="169"/>
      <c r="P34" s="64"/>
      <c r="Q34" s="34"/>
      <c r="R34" s="171"/>
      <c r="S34" s="178">
        <f t="shared" si="3"/>
        <v>0</v>
      </c>
      <c r="T34" s="159"/>
    </row>
    <row r="35" spans="1:20" ht="13.8" x14ac:dyDescent="0.25">
      <c r="A35" s="24"/>
      <c r="B35" s="17"/>
      <c r="C35" s="322"/>
      <c r="D35" s="152" t="s">
        <v>9</v>
      </c>
      <c r="E35" s="153"/>
      <c r="F35" s="154"/>
      <c r="G35" s="272" t="s">
        <v>11</v>
      </c>
      <c r="H35" s="155" t="str">
        <f>$D35</f>
        <v>I</v>
      </c>
      <c r="I35" s="156" t="str">
        <f>$G35</f>
        <v>-</v>
      </c>
      <c r="J35" s="160">
        <f t="shared" si="0"/>
        <v>0</v>
      </c>
      <c r="K35" s="158" t="str">
        <f t="shared" si="11"/>
        <v>I</v>
      </c>
      <c r="L35" s="156" t="str">
        <f t="shared" si="12"/>
        <v>-</v>
      </c>
      <c r="M35" s="157">
        <f t="shared" si="2"/>
        <v>0</v>
      </c>
      <c r="N35" s="159"/>
      <c r="O35" s="169"/>
      <c r="P35" s="268">
        <f>SUM(P29:P34)</f>
        <v>0</v>
      </c>
      <c r="Q35" s="34"/>
      <c r="R35" s="171"/>
      <c r="S35" s="178">
        <f t="shared" si="3"/>
        <v>0</v>
      </c>
      <c r="T35" s="159"/>
    </row>
    <row r="36" spans="1:20" ht="14.25" customHeight="1" x14ac:dyDescent="0.25">
      <c r="A36" s="24"/>
      <c r="B36" s="17"/>
      <c r="C36" s="36"/>
      <c r="D36" s="152"/>
      <c r="E36" s="173"/>
      <c r="F36" s="173"/>
      <c r="G36" s="278"/>
      <c r="H36" s="155"/>
      <c r="I36" s="161"/>
      <c r="J36" s="162">
        <f t="shared" si="0"/>
        <v>0</v>
      </c>
      <c r="K36" s="158"/>
      <c r="L36" s="161"/>
      <c r="M36" s="157">
        <f t="shared" si="2"/>
        <v>0</v>
      </c>
      <c r="N36" s="159"/>
      <c r="O36" s="197"/>
      <c r="P36" s="49"/>
      <c r="Q36" s="34"/>
      <c r="R36" s="174"/>
      <c r="S36" s="178">
        <f t="shared" si="3"/>
        <v>0</v>
      </c>
      <c r="T36" s="159"/>
    </row>
    <row r="37" spans="1:20" ht="15" customHeight="1" x14ac:dyDescent="0.25">
      <c r="A37" s="24"/>
      <c r="B37" s="17"/>
      <c r="C37" s="321" t="s">
        <v>35</v>
      </c>
      <c r="D37" s="152" t="s">
        <v>9</v>
      </c>
      <c r="E37" s="153" t="s">
        <v>37</v>
      </c>
      <c r="F37" s="154"/>
      <c r="G37" s="274" t="s">
        <v>177</v>
      </c>
      <c r="H37" s="155" t="str">
        <f>$D37</f>
        <v>I</v>
      </c>
      <c r="I37" s="301"/>
      <c r="J37" s="160">
        <f t="shared" si="0"/>
        <v>0</v>
      </c>
      <c r="K37" s="158" t="str">
        <f>$H37</f>
        <v>I</v>
      </c>
      <c r="L37" s="301">
        <f>$I37</f>
        <v>0</v>
      </c>
      <c r="M37" s="157">
        <f t="shared" si="2"/>
        <v>0</v>
      </c>
      <c r="N37" s="159"/>
      <c r="O37" s="196" t="s">
        <v>21</v>
      </c>
      <c r="P37" s="54">
        <f>SUMIF($D37:$D38, "I", $G37:$G38)</f>
        <v>0</v>
      </c>
      <c r="Q37" s="35" t="s">
        <v>23</v>
      </c>
      <c r="R37" s="171"/>
      <c r="S37" s="178">
        <f t="shared" si="3"/>
        <v>0</v>
      </c>
      <c r="T37" s="159"/>
    </row>
    <row r="38" spans="1:20" ht="15" customHeight="1" x14ac:dyDescent="0.25">
      <c r="A38" s="24"/>
      <c r="B38" s="17"/>
      <c r="C38" s="321"/>
      <c r="D38" s="152" t="s">
        <v>9</v>
      </c>
      <c r="E38" s="153" t="s">
        <v>36</v>
      </c>
      <c r="F38" s="154"/>
      <c r="G38" s="300" t="s">
        <v>11</v>
      </c>
      <c r="H38" s="155" t="str">
        <f t="shared" si="4"/>
        <v>I</v>
      </c>
      <c r="I38" s="156" t="str">
        <f t="shared" ref="I38:I40" si="13">$G38</f>
        <v>-</v>
      </c>
      <c r="J38" s="160">
        <f t="shared" si="0"/>
        <v>0</v>
      </c>
      <c r="K38" s="158" t="str">
        <f t="shared" ref="K38:K40" si="14">$H38</f>
        <v>I</v>
      </c>
      <c r="L38" s="156" t="str">
        <f t="shared" ref="L38:L40" si="15">$I38</f>
        <v>-</v>
      </c>
      <c r="M38" s="157">
        <f t="shared" si="2"/>
        <v>0</v>
      </c>
      <c r="N38" s="159"/>
      <c r="O38" s="320" t="s">
        <v>24</v>
      </c>
      <c r="P38" s="54">
        <f>(SUMIF($H37:$H40, "I", $I37:$I40)/Budget!$G$9)+(SUMIF($K37:$K40, "I", $L37:$L40)/Budget!$G$9)</f>
        <v>0</v>
      </c>
      <c r="Q38" s="35" t="s">
        <v>23</v>
      </c>
      <c r="R38" s="171"/>
      <c r="S38" s="178">
        <f t="shared" si="3"/>
        <v>0</v>
      </c>
      <c r="T38" s="159"/>
    </row>
    <row r="39" spans="1:20" ht="15" customHeight="1" x14ac:dyDescent="0.25">
      <c r="A39" s="24"/>
      <c r="B39" s="17"/>
      <c r="C39" s="321"/>
      <c r="D39" s="152" t="s">
        <v>10</v>
      </c>
      <c r="E39" s="153" t="s">
        <v>38</v>
      </c>
      <c r="F39" s="154"/>
      <c r="G39" s="272" t="s">
        <v>11</v>
      </c>
      <c r="H39" s="155" t="str">
        <f>$D39</f>
        <v>E</v>
      </c>
      <c r="I39" s="156" t="str">
        <f t="shared" si="13"/>
        <v>-</v>
      </c>
      <c r="J39" s="160">
        <f t="shared" si="0"/>
        <v>0</v>
      </c>
      <c r="K39" s="158" t="str">
        <f t="shared" si="14"/>
        <v>E</v>
      </c>
      <c r="L39" s="156" t="str">
        <f t="shared" si="15"/>
        <v>-</v>
      </c>
      <c r="M39" s="157">
        <f t="shared" si="2"/>
        <v>0</v>
      </c>
      <c r="N39" s="159"/>
      <c r="O39" s="320"/>
      <c r="P39" s="64"/>
      <c r="Q39" s="317" t="s">
        <v>24</v>
      </c>
      <c r="R39" s="171"/>
      <c r="S39" s="178">
        <f t="shared" si="3"/>
        <v>0</v>
      </c>
      <c r="T39" s="159"/>
    </row>
    <row r="40" spans="1:20" ht="13.8" x14ac:dyDescent="0.25">
      <c r="A40" s="24"/>
      <c r="B40" s="17"/>
      <c r="C40" s="322"/>
      <c r="D40" s="152" t="s">
        <v>9</v>
      </c>
      <c r="E40" s="153"/>
      <c r="F40" s="154"/>
      <c r="G40" s="276" t="s">
        <v>11</v>
      </c>
      <c r="H40" s="155" t="str">
        <f t="shared" si="4"/>
        <v>I</v>
      </c>
      <c r="I40" s="156" t="str">
        <f t="shared" si="13"/>
        <v>-</v>
      </c>
      <c r="J40" s="160">
        <f t="shared" si="0"/>
        <v>0</v>
      </c>
      <c r="K40" s="158" t="str">
        <f t="shared" si="14"/>
        <v>I</v>
      </c>
      <c r="L40" s="156" t="str">
        <f t="shared" si="15"/>
        <v>-</v>
      </c>
      <c r="M40" s="157">
        <f t="shared" si="2"/>
        <v>0</v>
      </c>
      <c r="N40" s="163"/>
      <c r="O40" s="320"/>
      <c r="P40" s="268">
        <f>SUM(P37:P39)</f>
        <v>0</v>
      </c>
      <c r="Q40" s="317"/>
      <c r="R40" s="171"/>
      <c r="S40" s="178">
        <f t="shared" si="3"/>
        <v>0</v>
      </c>
      <c r="T40" s="163"/>
    </row>
    <row r="41" spans="1:20" ht="13.8" x14ac:dyDescent="0.25">
      <c r="A41" s="24"/>
      <c r="B41" s="17"/>
      <c r="C41" s="36"/>
      <c r="D41" s="152"/>
      <c r="E41" s="173"/>
      <c r="F41" s="173"/>
      <c r="G41" s="278"/>
      <c r="H41" s="155"/>
      <c r="I41" s="161"/>
      <c r="J41" s="162">
        <f t="shared" si="0"/>
        <v>0</v>
      </c>
      <c r="K41" s="158"/>
      <c r="L41" s="161"/>
      <c r="M41" s="157">
        <f t="shared" si="2"/>
        <v>0</v>
      </c>
      <c r="N41" s="159"/>
      <c r="O41" s="197"/>
      <c r="P41" s="49"/>
      <c r="Q41" s="34"/>
      <c r="R41" s="174"/>
      <c r="S41" s="178">
        <f t="shared" si="3"/>
        <v>0</v>
      </c>
      <c r="T41" s="159"/>
    </row>
    <row r="42" spans="1:20" ht="13.8" x14ac:dyDescent="0.25">
      <c r="A42" s="24"/>
      <c r="B42" s="17"/>
      <c r="C42" s="321" t="s">
        <v>39</v>
      </c>
      <c r="D42" s="152" t="s">
        <v>9</v>
      </c>
      <c r="E42" s="153" t="s">
        <v>40</v>
      </c>
      <c r="F42" s="154"/>
      <c r="G42" s="300" t="s">
        <v>11</v>
      </c>
      <c r="H42" s="155" t="str">
        <f t="shared" si="4"/>
        <v>I</v>
      </c>
      <c r="I42" s="156" t="str">
        <f>$G42</f>
        <v>-</v>
      </c>
      <c r="J42" s="157">
        <f t="shared" si="0"/>
        <v>0</v>
      </c>
      <c r="K42" s="158" t="str">
        <f>$H42</f>
        <v>I</v>
      </c>
      <c r="L42" s="156" t="str">
        <f>$I42</f>
        <v>-</v>
      </c>
      <c r="M42" s="157">
        <f t="shared" si="2"/>
        <v>0</v>
      </c>
      <c r="N42" s="163"/>
      <c r="O42" s="196" t="s">
        <v>21</v>
      </c>
      <c r="P42" s="51">
        <f>SUMIF($D42:$D52, "I", $G42:$G52)</f>
        <v>0</v>
      </c>
      <c r="Q42" s="33"/>
      <c r="R42" s="170"/>
      <c r="S42" s="178">
        <f t="shared" si="3"/>
        <v>0</v>
      </c>
      <c r="T42" s="163"/>
    </row>
    <row r="43" spans="1:20" ht="13.8" x14ac:dyDescent="0.25">
      <c r="A43" s="24"/>
      <c r="B43" s="17"/>
      <c r="C43" s="321"/>
      <c r="D43" s="152" t="s">
        <v>9</v>
      </c>
      <c r="E43" s="153" t="s">
        <v>41</v>
      </c>
      <c r="F43" s="154"/>
      <c r="G43" s="300"/>
      <c r="H43" s="155" t="str">
        <f t="shared" si="4"/>
        <v>I</v>
      </c>
      <c r="I43" s="156">
        <f t="shared" ref="I43:I52" si="16">$G43</f>
        <v>0</v>
      </c>
      <c r="J43" s="157">
        <f t="shared" si="0"/>
        <v>0</v>
      </c>
      <c r="K43" s="158" t="str">
        <f t="shared" ref="K43:K52" si="17">$H43</f>
        <v>I</v>
      </c>
      <c r="L43" s="156">
        <f t="shared" ref="L43:L52" si="18">$I43</f>
        <v>0</v>
      </c>
      <c r="M43" s="157">
        <f t="shared" si="2"/>
        <v>0</v>
      </c>
      <c r="N43" s="159"/>
      <c r="O43" s="196"/>
      <c r="P43" s="54">
        <f>(SUMIF($H42:$H52, "I", $I42:$I52)/Budget!$G$9)+(SUMIF($K42:$K52, "I", $L42:$L52)/Budget!$G$9)</f>
        <v>0</v>
      </c>
      <c r="Q43" s="35" t="s">
        <v>23</v>
      </c>
      <c r="R43" s="171"/>
      <c r="S43" s="178">
        <f t="shared" si="3"/>
        <v>0</v>
      </c>
      <c r="T43" s="159"/>
    </row>
    <row r="44" spans="1:20" ht="13.8" x14ac:dyDescent="0.25">
      <c r="A44" s="24"/>
      <c r="B44" s="17"/>
      <c r="C44" s="321"/>
      <c r="D44" s="152" t="s">
        <v>9</v>
      </c>
      <c r="E44" s="153" t="s">
        <v>41</v>
      </c>
      <c r="F44" s="154"/>
      <c r="G44" s="300"/>
      <c r="H44" s="155" t="str">
        <f t="shared" si="4"/>
        <v>I</v>
      </c>
      <c r="I44" s="156">
        <f>$G44</f>
        <v>0</v>
      </c>
      <c r="J44" s="157">
        <f t="shared" si="0"/>
        <v>0</v>
      </c>
      <c r="K44" s="158" t="str">
        <f t="shared" si="17"/>
        <v>I</v>
      </c>
      <c r="L44" s="156">
        <f t="shared" si="18"/>
        <v>0</v>
      </c>
      <c r="M44" s="157">
        <f t="shared" si="2"/>
        <v>0</v>
      </c>
      <c r="N44" s="159"/>
      <c r="O44" s="196"/>
      <c r="P44" s="54"/>
      <c r="Q44" s="35" t="s">
        <v>23</v>
      </c>
      <c r="R44" s="171"/>
      <c r="S44" s="178">
        <f t="shared" si="3"/>
        <v>0</v>
      </c>
      <c r="T44" s="159"/>
    </row>
    <row r="45" spans="1:20" ht="13.8" x14ac:dyDescent="0.25">
      <c r="A45" s="24"/>
      <c r="B45" s="17"/>
      <c r="C45" s="321"/>
      <c r="D45" s="152" t="s">
        <v>9</v>
      </c>
      <c r="E45" s="153" t="s">
        <v>41</v>
      </c>
      <c r="F45" s="154"/>
      <c r="G45" s="300"/>
      <c r="H45" s="155" t="str">
        <f t="shared" si="4"/>
        <v>I</v>
      </c>
      <c r="I45" s="156">
        <f t="shared" si="16"/>
        <v>0</v>
      </c>
      <c r="J45" s="157">
        <f t="shared" si="0"/>
        <v>0</v>
      </c>
      <c r="K45" s="158" t="str">
        <f t="shared" si="17"/>
        <v>I</v>
      </c>
      <c r="L45" s="156">
        <f t="shared" si="18"/>
        <v>0</v>
      </c>
      <c r="M45" s="157">
        <f t="shared" si="2"/>
        <v>0</v>
      </c>
      <c r="N45" s="159"/>
      <c r="O45" s="196"/>
      <c r="P45" s="54"/>
      <c r="Q45" s="35" t="s">
        <v>23</v>
      </c>
      <c r="R45" s="171"/>
      <c r="S45" s="178">
        <f t="shared" si="3"/>
        <v>0</v>
      </c>
      <c r="T45" s="159"/>
    </row>
    <row r="46" spans="1:20" ht="13.8" x14ac:dyDescent="0.25">
      <c r="A46" s="24"/>
      <c r="B46" s="17"/>
      <c r="C46" s="321"/>
      <c r="D46" s="152" t="s">
        <v>9</v>
      </c>
      <c r="E46" s="153" t="s">
        <v>41</v>
      </c>
      <c r="F46" s="154"/>
      <c r="G46" s="300"/>
      <c r="H46" s="155" t="str">
        <f t="shared" si="4"/>
        <v>I</v>
      </c>
      <c r="I46" s="156">
        <f t="shared" si="16"/>
        <v>0</v>
      </c>
      <c r="J46" s="157">
        <f t="shared" si="0"/>
        <v>0</v>
      </c>
      <c r="K46" s="158" t="str">
        <f t="shared" si="17"/>
        <v>I</v>
      </c>
      <c r="L46" s="156">
        <f t="shared" si="18"/>
        <v>0</v>
      </c>
      <c r="M46" s="157">
        <f t="shared" si="2"/>
        <v>0</v>
      </c>
      <c r="N46" s="159"/>
      <c r="O46" s="196"/>
      <c r="P46" s="54"/>
      <c r="Q46" s="35" t="s">
        <v>23</v>
      </c>
      <c r="R46" s="171"/>
      <c r="S46" s="178">
        <f t="shared" si="3"/>
        <v>0</v>
      </c>
      <c r="T46" s="159"/>
    </row>
    <row r="47" spans="1:20" ht="13.8" x14ac:dyDescent="0.25">
      <c r="A47" s="24"/>
      <c r="B47" s="17"/>
      <c r="C47" s="321"/>
      <c r="D47" s="152" t="s">
        <v>9</v>
      </c>
      <c r="E47" s="153" t="s">
        <v>41</v>
      </c>
      <c r="F47" s="154"/>
      <c r="G47" s="300"/>
      <c r="H47" s="155" t="str">
        <f t="shared" si="4"/>
        <v>I</v>
      </c>
      <c r="I47" s="156">
        <f t="shared" si="16"/>
        <v>0</v>
      </c>
      <c r="J47" s="157">
        <f t="shared" si="0"/>
        <v>0</v>
      </c>
      <c r="K47" s="158" t="str">
        <f t="shared" si="17"/>
        <v>I</v>
      </c>
      <c r="L47" s="156">
        <f t="shared" si="18"/>
        <v>0</v>
      </c>
      <c r="M47" s="157">
        <f t="shared" si="2"/>
        <v>0</v>
      </c>
      <c r="N47" s="159"/>
      <c r="O47" s="196"/>
      <c r="P47" s="54"/>
      <c r="Q47" s="35" t="s">
        <v>23</v>
      </c>
      <c r="R47" s="171"/>
      <c r="S47" s="178">
        <f t="shared" si="3"/>
        <v>0</v>
      </c>
      <c r="T47" s="159"/>
    </row>
    <row r="48" spans="1:20" ht="13.8" x14ac:dyDescent="0.25">
      <c r="A48" s="24"/>
      <c r="B48" s="17"/>
      <c r="C48" s="321"/>
      <c r="D48" s="152" t="s">
        <v>9</v>
      </c>
      <c r="E48" s="153" t="s">
        <v>41</v>
      </c>
      <c r="F48" s="154"/>
      <c r="G48" s="300"/>
      <c r="H48" s="155" t="str">
        <f t="shared" si="4"/>
        <v>I</v>
      </c>
      <c r="I48" s="156">
        <f t="shared" si="16"/>
        <v>0</v>
      </c>
      <c r="J48" s="157">
        <f t="shared" si="0"/>
        <v>0</v>
      </c>
      <c r="K48" s="158" t="str">
        <f t="shared" si="17"/>
        <v>I</v>
      </c>
      <c r="L48" s="156">
        <f t="shared" si="18"/>
        <v>0</v>
      </c>
      <c r="M48" s="157">
        <f t="shared" si="2"/>
        <v>0</v>
      </c>
      <c r="N48" s="159"/>
      <c r="O48" s="196"/>
      <c r="P48" s="54"/>
      <c r="Q48" s="35" t="s">
        <v>23</v>
      </c>
      <c r="R48" s="171"/>
      <c r="S48" s="178">
        <f t="shared" si="3"/>
        <v>0</v>
      </c>
      <c r="T48" s="159"/>
    </row>
    <row r="49" spans="1:20" ht="14.25" customHeight="1" x14ac:dyDescent="0.25">
      <c r="A49" s="24"/>
      <c r="B49" s="17"/>
      <c r="C49" s="321"/>
      <c r="D49" s="152" t="s">
        <v>9</v>
      </c>
      <c r="E49" s="153" t="s">
        <v>42</v>
      </c>
      <c r="F49" s="154"/>
      <c r="G49" s="300" t="s">
        <v>11</v>
      </c>
      <c r="H49" s="155" t="str">
        <f t="shared" si="4"/>
        <v>I</v>
      </c>
      <c r="I49" s="156" t="str">
        <f t="shared" si="16"/>
        <v>-</v>
      </c>
      <c r="J49" s="157">
        <f t="shared" si="0"/>
        <v>0</v>
      </c>
      <c r="K49" s="158" t="str">
        <f t="shared" si="17"/>
        <v>I</v>
      </c>
      <c r="L49" s="156" t="str">
        <f t="shared" si="18"/>
        <v>-</v>
      </c>
      <c r="M49" s="157">
        <f t="shared" si="2"/>
        <v>0</v>
      </c>
      <c r="N49" s="159"/>
      <c r="O49" s="320" t="s">
        <v>24</v>
      </c>
      <c r="P49" s="52"/>
      <c r="Q49" s="317" t="s">
        <v>24</v>
      </c>
      <c r="R49" s="171"/>
      <c r="S49" s="178">
        <f t="shared" si="3"/>
        <v>0</v>
      </c>
      <c r="T49" s="159"/>
    </row>
    <row r="50" spans="1:20" ht="13.8" x14ac:dyDescent="0.25">
      <c r="A50" s="24"/>
      <c r="B50" s="17"/>
      <c r="C50" s="321"/>
      <c r="D50" s="152" t="s">
        <v>9</v>
      </c>
      <c r="E50" s="153" t="s">
        <v>43</v>
      </c>
      <c r="F50" s="154"/>
      <c r="G50" s="300" t="s">
        <v>11</v>
      </c>
      <c r="H50" s="155" t="str">
        <f t="shared" si="4"/>
        <v>I</v>
      </c>
      <c r="I50" s="156" t="str">
        <f t="shared" si="16"/>
        <v>-</v>
      </c>
      <c r="J50" s="160">
        <f t="shared" si="0"/>
        <v>0</v>
      </c>
      <c r="K50" s="158" t="str">
        <f t="shared" si="17"/>
        <v>I</v>
      </c>
      <c r="L50" s="156" t="str">
        <f t="shared" si="18"/>
        <v>-</v>
      </c>
      <c r="M50" s="157">
        <f t="shared" si="2"/>
        <v>0</v>
      </c>
      <c r="N50" s="159"/>
      <c r="O50" s="320"/>
      <c r="P50" s="64"/>
      <c r="Q50" s="317"/>
      <c r="R50" s="171"/>
      <c r="S50" s="178">
        <f t="shared" si="3"/>
        <v>0</v>
      </c>
      <c r="T50" s="159"/>
    </row>
    <row r="51" spans="1:20" ht="13.8" x14ac:dyDescent="0.25">
      <c r="A51" s="24"/>
      <c r="B51" s="17"/>
      <c r="C51" s="321"/>
      <c r="D51" s="152" t="s">
        <v>9</v>
      </c>
      <c r="E51" s="153" t="s">
        <v>44</v>
      </c>
      <c r="F51" s="154"/>
      <c r="G51" s="300" t="s">
        <v>11</v>
      </c>
      <c r="H51" s="155" t="str">
        <f t="shared" si="4"/>
        <v>I</v>
      </c>
      <c r="I51" s="156" t="str">
        <f t="shared" si="16"/>
        <v>-</v>
      </c>
      <c r="J51" s="160">
        <f t="shared" si="0"/>
        <v>0</v>
      </c>
      <c r="K51" s="158" t="str">
        <f t="shared" si="17"/>
        <v>I</v>
      </c>
      <c r="L51" s="156" t="str">
        <f t="shared" si="18"/>
        <v>-</v>
      </c>
      <c r="M51" s="157">
        <f t="shared" si="2"/>
        <v>0</v>
      </c>
      <c r="N51" s="163"/>
      <c r="O51" s="320"/>
      <c r="P51" s="64"/>
      <c r="Q51" s="317"/>
      <c r="R51" s="171"/>
      <c r="S51" s="178">
        <f t="shared" si="3"/>
        <v>0</v>
      </c>
      <c r="T51" s="163"/>
    </row>
    <row r="52" spans="1:20" ht="13.8" x14ac:dyDescent="0.25">
      <c r="A52" s="24"/>
      <c r="B52" s="17"/>
      <c r="C52" s="322"/>
      <c r="D52" s="152" t="s">
        <v>9</v>
      </c>
      <c r="E52" s="153"/>
      <c r="F52" s="154"/>
      <c r="G52" s="272" t="s">
        <v>11</v>
      </c>
      <c r="H52" s="155" t="str">
        <f t="shared" si="4"/>
        <v>I</v>
      </c>
      <c r="I52" s="156" t="str">
        <f t="shared" si="16"/>
        <v>-</v>
      </c>
      <c r="J52" s="160">
        <f t="shared" si="0"/>
        <v>0</v>
      </c>
      <c r="K52" s="158" t="str">
        <f t="shared" si="17"/>
        <v>I</v>
      </c>
      <c r="L52" s="156" t="str">
        <f t="shared" si="18"/>
        <v>-</v>
      </c>
      <c r="M52" s="157">
        <f t="shared" si="2"/>
        <v>0</v>
      </c>
      <c r="N52" s="163"/>
      <c r="O52" s="169"/>
      <c r="P52" s="268">
        <f>SUM(P42:P51)</f>
        <v>0</v>
      </c>
      <c r="Q52" s="32"/>
      <c r="R52" s="171"/>
      <c r="S52" s="178">
        <f t="shared" si="3"/>
        <v>0</v>
      </c>
      <c r="T52" s="163"/>
    </row>
    <row r="53" spans="1:20" ht="13.8" x14ac:dyDescent="0.25">
      <c r="A53" s="24"/>
      <c r="B53" s="17"/>
      <c r="C53" s="36"/>
      <c r="D53" s="152"/>
      <c r="E53" s="173"/>
      <c r="F53" s="173"/>
      <c r="G53" s="278"/>
      <c r="H53" s="155"/>
      <c r="I53" s="161"/>
      <c r="J53" s="162">
        <f t="shared" si="0"/>
        <v>0</v>
      </c>
      <c r="K53" s="158"/>
      <c r="L53" s="161"/>
      <c r="M53" s="157">
        <f t="shared" si="2"/>
        <v>0</v>
      </c>
      <c r="N53" s="159"/>
      <c r="O53" s="197"/>
      <c r="P53" s="49"/>
      <c r="Q53" s="34"/>
      <c r="R53" s="174"/>
      <c r="S53" s="178">
        <f t="shared" si="3"/>
        <v>0</v>
      </c>
      <c r="T53" s="159"/>
    </row>
    <row r="54" spans="1:20" ht="13.8" x14ac:dyDescent="0.25">
      <c r="A54" s="24"/>
      <c r="B54" s="17"/>
      <c r="C54" s="321" t="s">
        <v>45</v>
      </c>
      <c r="D54" s="152" t="s">
        <v>9</v>
      </c>
      <c r="E54" s="153" t="s">
        <v>144</v>
      </c>
      <c r="F54" s="154"/>
      <c r="G54" s="300"/>
      <c r="H54" s="155" t="str">
        <f t="shared" si="4"/>
        <v>I</v>
      </c>
      <c r="I54" s="156">
        <f>$G54</f>
        <v>0</v>
      </c>
      <c r="J54" s="157">
        <f t="shared" si="0"/>
        <v>0</v>
      </c>
      <c r="K54" s="158" t="str">
        <f>$H54</f>
        <v>I</v>
      </c>
      <c r="L54" s="156">
        <f>$I54</f>
        <v>0</v>
      </c>
      <c r="M54" s="157">
        <f t="shared" si="2"/>
        <v>0</v>
      </c>
      <c r="N54" s="163"/>
      <c r="O54" s="196" t="s">
        <v>21</v>
      </c>
      <c r="P54" s="51">
        <f>SUMIF($D54:$D59, "I", $G54:$G59)</f>
        <v>0</v>
      </c>
      <c r="Q54" s="33"/>
      <c r="R54" s="170"/>
      <c r="S54" s="178">
        <f t="shared" si="3"/>
        <v>0</v>
      </c>
      <c r="T54" s="163"/>
    </row>
    <row r="55" spans="1:20" ht="14.25" customHeight="1" x14ac:dyDescent="0.25">
      <c r="A55" s="24"/>
      <c r="B55" s="17"/>
      <c r="C55" s="321"/>
      <c r="D55" s="152" t="s">
        <v>9</v>
      </c>
      <c r="E55" s="153" t="s">
        <v>46</v>
      </c>
      <c r="F55" s="154"/>
      <c r="G55" s="300" t="s">
        <v>11</v>
      </c>
      <c r="H55" s="155" t="str">
        <f t="shared" si="4"/>
        <v>I</v>
      </c>
      <c r="I55" s="156" t="str">
        <f t="shared" ref="I55:I59" si="19">$G55</f>
        <v>-</v>
      </c>
      <c r="J55" s="160">
        <f t="shared" si="0"/>
        <v>0</v>
      </c>
      <c r="K55" s="158" t="str">
        <f t="shared" ref="K55:K59" si="20">$H55</f>
        <v>I</v>
      </c>
      <c r="L55" s="156" t="str">
        <f t="shared" ref="L55:L59" si="21">$I55</f>
        <v>-</v>
      </c>
      <c r="M55" s="157">
        <f t="shared" si="2"/>
        <v>0</v>
      </c>
      <c r="N55" s="163"/>
      <c r="O55" s="320" t="s">
        <v>24</v>
      </c>
      <c r="P55" s="54">
        <f>(SUMIF($H54:$H59, "I", $I54:$I59)/Budget!$G$9)+(SUMIF($K54:$K59, "I", $L54:$L59)/Budget!$G$9)</f>
        <v>62.5</v>
      </c>
      <c r="Q55" s="317" t="s">
        <v>24</v>
      </c>
      <c r="R55" s="171"/>
      <c r="S55" s="178">
        <f t="shared" si="3"/>
        <v>0</v>
      </c>
      <c r="T55" s="163"/>
    </row>
    <row r="56" spans="1:20" ht="13.8" x14ac:dyDescent="0.25">
      <c r="A56" s="24"/>
      <c r="B56" s="17"/>
      <c r="C56" s="321"/>
      <c r="D56" s="152" t="s">
        <v>9</v>
      </c>
      <c r="E56" s="153" t="s">
        <v>47</v>
      </c>
      <c r="F56" s="154"/>
      <c r="G56" s="300" t="s">
        <v>11</v>
      </c>
      <c r="H56" s="155" t="str">
        <f t="shared" si="4"/>
        <v>I</v>
      </c>
      <c r="I56" s="156" t="str">
        <f t="shared" si="19"/>
        <v>-</v>
      </c>
      <c r="J56" s="160">
        <f t="shared" si="0"/>
        <v>0</v>
      </c>
      <c r="K56" s="158" t="str">
        <f t="shared" si="20"/>
        <v>I</v>
      </c>
      <c r="L56" s="156" t="str">
        <f t="shared" si="21"/>
        <v>-</v>
      </c>
      <c r="M56" s="157">
        <f t="shared" si="2"/>
        <v>0</v>
      </c>
      <c r="N56" s="163"/>
      <c r="O56" s="320"/>
      <c r="P56" s="64"/>
      <c r="Q56" s="317"/>
      <c r="R56" s="171"/>
      <c r="S56" s="178">
        <f t="shared" si="3"/>
        <v>0</v>
      </c>
      <c r="T56" s="163"/>
    </row>
    <row r="57" spans="1:20" ht="13.8" x14ac:dyDescent="0.25">
      <c r="A57" s="24"/>
      <c r="B57" s="17"/>
      <c r="C57" s="321"/>
      <c r="D57" s="152" t="s">
        <v>9</v>
      </c>
      <c r="E57" s="153" t="s">
        <v>172</v>
      </c>
      <c r="F57" s="154"/>
      <c r="G57" s="272" t="s">
        <v>177</v>
      </c>
      <c r="H57" s="155" t="str">
        <f t="shared" si="4"/>
        <v>I</v>
      </c>
      <c r="I57" s="301"/>
      <c r="J57" s="160"/>
      <c r="K57" s="158" t="str">
        <f t="shared" si="20"/>
        <v>I</v>
      </c>
      <c r="L57" s="156"/>
      <c r="M57" s="157"/>
      <c r="N57" s="163"/>
      <c r="O57" s="320"/>
      <c r="P57" s="64"/>
      <c r="Q57" s="317"/>
      <c r="R57" s="171"/>
      <c r="S57" s="178"/>
      <c r="T57" s="163"/>
    </row>
    <row r="58" spans="1:20" ht="13.8" x14ac:dyDescent="0.25">
      <c r="A58" s="24"/>
      <c r="B58" s="17"/>
      <c r="C58" s="321"/>
      <c r="D58" s="152" t="s">
        <v>9</v>
      </c>
      <c r="E58" s="153" t="s">
        <v>173</v>
      </c>
      <c r="F58" s="154"/>
      <c r="G58" s="272"/>
      <c r="H58" s="155" t="str">
        <f t="shared" si="4"/>
        <v>I</v>
      </c>
      <c r="I58" s="54">
        <v>750</v>
      </c>
      <c r="J58" s="160"/>
      <c r="K58" s="158" t="str">
        <f t="shared" si="20"/>
        <v>I</v>
      </c>
      <c r="L58" s="156"/>
      <c r="M58" s="157"/>
      <c r="N58" s="163"/>
      <c r="O58" s="320"/>
      <c r="P58" s="64"/>
      <c r="Q58" s="317"/>
      <c r="R58" s="171"/>
      <c r="S58" s="178"/>
      <c r="T58" s="163"/>
    </row>
    <row r="59" spans="1:20" ht="13.8" x14ac:dyDescent="0.25">
      <c r="A59" s="24"/>
      <c r="B59" s="17"/>
      <c r="C59" s="322"/>
      <c r="D59" s="152" t="s">
        <v>9</v>
      </c>
      <c r="E59" s="153"/>
      <c r="F59" s="154"/>
      <c r="G59" s="272" t="s">
        <v>11</v>
      </c>
      <c r="H59" s="155" t="str">
        <f t="shared" si="4"/>
        <v>I</v>
      </c>
      <c r="I59" s="156" t="str">
        <f t="shared" si="19"/>
        <v>-</v>
      </c>
      <c r="J59" s="160">
        <f t="shared" si="0"/>
        <v>0</v>
      </c>
      <c r="K59" s="158" t="str">
        <f t="shared" si="20"/>
        <v>I</v>
      </c>
      <c r="L59" s="156" t="str">
        <f t="shared" si="21"/>
        <v>-</v>
      </c>
      <c r="M59" s="157">
        <f t="shared" si="2"/>
        <v>0</v>
      </c>
      <c r="N59" s="163"/>
      <c r="O59" s="320"/>
      <c r="P59" s="268">
        <f>SUM(P54:P56)</f>
        <v>62.5</v>
      </c>
      <c r="Q59" s="317"/>
      <c r="R59" s="171"/>
      <c r="S59" s="178">
        <f t="shared" si="3"/>
        <v>0</v>
      </c>
      <c r="T59" s="163"/>
    </row>
    <row r="60" spans="1:20" ht="13.8" x14ac:dyDescent="0.25">
      <c r="A60" s="24"/>
      <c r="B60" s="17"/>
      <c r="C60" s="36"/>
      <c r="D60" s="152"/>
      <c r="E60" s="173"/>
      <c r="F60" s="173"/>
      <c r="G60" s="278"/>
      <c r="H60" s="155"/>
      <c r="I60" s="161"/>
      <c r="J60" s="162">
        <f t="shared" si="0"/>
        <v>0</v>
      </c>
      <c r="K60" s="158"/>
      <c r="L60" s="161"/>
      <c r="M60" s="157">
        <f t="shared" si="2"/>
        <v>0</v>
      </c>
      <c r="N60" s="159"/>
      <c r="O60" s="197"/>
      <c r="P60" s="49"/>
      <c r="Q60" s="34"/>
      <c r="R60" s="174"/>
      <c r="S60" s="178">
        <f t="shared" si="3"/>
        <v>0</v>
      </c>
      <c r="T60" s="159"/>
    </row>
    <row r="61" spans="1:20" ht="13.8" x14ac:dyDescent="0.25">
      <c r="A61" s="24"/>
      <c r="B61" s="17"/>
      <c r="C61" s="321" t="s">
        <v>145</v>
      </c>
      <c r="D61" s="152" t="s">
        <v>9</v>
      </c>
      <c r="E61" s="153" t="s">
        <v>146</v>
      </c>
      <c r="F61" s="154"/>
      <c r="G61" s="300" t="s">
        <v>11</v>
      </c>
      <c r="H61" s="155" t="str">
        <f>$D61</f>
        <v>I</v>
      </c>
      <c r="I61" s="156" t="str">
        <f>$G61</f>
        <v>-</v>
      </c>
      <c r="J61" s="157">
        <f t="shared" si="0"/>
        <v>0</v>
      </c>
      <c r="K61" s="158" t="str">
        <f>$H61</f>
        <v>I</v>
      </c>
      <c r="L61" s="156" t="str">
        <f>$I61</f>
        <v>-</v>
      </c>
      <c r="M61" s="157">
        <f t="shared" si="2"/>
        <v>0</v>
      </c>
      <c r="N61" s="163"/>
      <c r="O61" s="196" t="s">
        <v>21</v>
      </c>
      <c r="P61" s="54">
        <f>SUMIF($D61:$D67, "I", $G61:$G67)</f>
        <v>0</v>
      </c>
      <c r="Q61" s="33"/>
      <c r="R61" s="170"/>
      <c r="S61" s="178">
        <f t="shared" si="3"/>
        <v>0</v>
      </c>
      <c r="T61" s="163"/>
    </row>
    <row r="62" spans="1:20" ht="13.8" x14ac:dyDescent="0.25">
      <c r="A62" s="24"/>
      <c r="B62" s="17"/>
      <c r="C62" s="321"/>
      <c r="D62" s="152" t="s">
        <v>9</v>
      </c>
      <c r="E62" s="153" t="s">
        <v>147</v>
      </c>
      <c r="F62" s="154"/>
      <c r="G62" s="300"/>
      <c r="H62" s="155" t="str">
        <f t="shared" si="4"/>
        <v>I</v>
      </c>
      <c r="I62" s="156">
        <f>$G62</f>
        <v>0</v>
      </c>
      <c r="J62" s="160">
        <f t="shared" si="0"/>
        <v>0</v>
      </c>
      <c r="K62" s="158" t="str">
        <f t="shared" ref="K62:K67" si="22">$H62</f>
        <v>I</v>
      </c>
      <c r="L62" s="156">
        <f t="shared" ref="L62:L67" si="23">$I62</f>
        <v>0</v>
      </c>
      <c r="M62" s="157">
        <f t="shared" si="2"/>
        <v>0</v>
      </c>
      <c r="N62" s="159"/>
      <c r="O62" s="196"/>
      <c r="P62" s="54">
        <f>(SUMIF($H61:$H67, "I", $I61:$I67)/Budget!$G$9)+(SUMIF($K61:$K67, "I", $L61:$L67)/Budget!$G$9)</f>
        <v>0</v>
      </c>
      <c r="Q62" s="35" t="s">
        <v>23</v>
      </c>
      <c r="R62" s="171"/>
      <c r="S62" s="178">
        <f t="shared" si="3"/>
        <v>0</v>
      </c>
      <c r="T62" s="159"/>
    </row>
    <row r="63" spans="1:20" ht="14.25" customHeight="1" x14ac:dyDescent="0.25">
      <c r="A63" s="24"/>
      <c r="B63" s="17"/>
      <c r="C63" s="321"/>
      <c r="D63" s="152" t="s">
        <v>9</v>
      </c>
      <c r="E63" s="153" t="s">
        <v>148</v>
      </c>
      <c r="F63" s="154"/>
      <c r="G63" s="300" t="s">
        <v>11</v>
      </c>
      <c r="H63" s="155" t="str">
        <f t="shared" si="4"/>
        <v>I</v>
      </c>
      <c r="I63" s="156" t="str">
        <f t="shared" ref="I63:I67" si="24">$G63</f>
        <v>-</v>
      </c>
      <c r="J63" s="160">
        <f t="shared" si="0"/>
        <v>0</v>
      </c>
      <c r="K63" s="158" t="str">
        <f t="shared" si="22"/>
        <v>I</v>
      </c>
      <c r="L63" s="156" t="str">
        <f t="shared" si="23"/>
        <v>-</v>
      </c>
      <c r="M63" s="157">
        <f t="shared" si="2"/>
        <v>0</v>
      </c>
      <c r="N63" s="159"/>
      <c r="O63" s="320" t="s">
        <v>24</v>
      </c>
      <c r="P63" s="52"/>
      <c r="Q63" s="317" t="s">
        <v>24</v>
      </c>
      <c r="R63" s="171"/>
      <c r="S63" s="178">
        <f t="shared" si="3"/>
        <v>0</v>
      </c>
      <c r="T63" s="159"/>
    </row>
    <row r="64" spans="1:20" ht="13.8" x14ac:dyDescent="0.25">
      <c r="A64" s="24"/>
      <c r="B64" s="17"/>
      <c r="C64" s="321"/>
      <c r="D64" s="152" t="s">
        <v>9</v>
      </c>
      <c r="E64" s="153" t="s">
        <v>149</v>
      </c>
      <c r="F64" s="154"/>
      <c r="G64" s="300"/>
      <c r="H64" s="155" t="str">
        <f t="shared" si="4"/>
        <v>I</v>
      </c>
      <c r="I64" s="156">
        <f t="shared" si="24"/>
        <v>0</v>
      </c>
      <c r="J64" s="160">
        <f t="shared" si="0"/>
        <v>0</v>
      </c>
      <c r="K64" s="158" t="str">
        <f t="shared" si="22"/>
        <v>I</v>
      </c>
      <c r="L64" s="156">
        <f t="shared" si="23"/>
        <v>0</v>
      </c>
      <c r="M64" s="157">
        <f t="shared" si="2"/>
        <v>0</v>
      </c>
      <c r="N64" s="163"/>
      <c r="O64" s="320"/>
      <c r="P64" s="64"/>
      <c r="Q64" s="317"/>
      <c r="R64" s="171"/>
      <c r="S64" s="178">
        <f t="shared" si="3"/>
        <v>0</v>
      </c>
      <c r="T64" s="163"/>
    </row>
    <row r="65" spans="1:20" ht="13.8" x14ac:dyDescent="0.25">
      <c r="A65" s="24"/>
      <c r="B65" s="17"/>
      <c r="C65" s="321"/>
      <c r="D65" s="152" t="s">
        <v>10</v>
      </c>
      <c r="E65" s="153" t="s">
        <v>158</v>
      </c>
      <c r="F65" s="154"/>
      <c r="G65" s="300"/>
      <c r="H65" s="155" t="str">
        <f t="shared" si="4"/>
        <v>E</v>
      </c>
      <c r="I65" s="156"/>
      <c r="J65" s="160"/>
      <c r="K65" s="158" t="str">
        <f t="shared" si="22"/>
        <v>E</v>
      </c>
      <c r="L65" s="156"/>
      <c r="M65" s="157"/>
      <c r="N65" s="163"/>
      <c r="O65" s="320"/>
      <c r="P65" s="64"/>
      <c r="Q65" s="317"/>
      <c r="R65" s="171"/>
      <c r="S65" s="178"/>
      <c r="T65" s="163"/>
    </row>
    <row r="66" spans="1:20" ht="13.8" x14ac:dyDescent="0.25">
      <c r="A66" s="24"/>
      <c r="B66" s="17"/>
      <c r="C66" s="321"/>
      <c r="D66" s="152" t="s">
        <v>10</v>
      </c>
      <c r="E66" s="153" t="s">
        <v>158</v>
      </c>
      <c r="F66" s="154"/>
      <c r="G66" s="300"/>
      <c r="H66" s="155" t="str">
        <f t="shared" si="4"/>
        <v>E</v>
      </c>
      <c r="I66" s="156"/>
      <c r="J66" s="160"/>
      <c r="K66" s="158" t="str">
        <f t="shared" si="22"/>
        <v>E</v>
      </c>
      <c r="L66" s="156"/>
      <c r="M66" s="157"/>
      <c r="N66" s="163"/>
      <c r="O66" s="320"/>
      <c r="P66" s="64"/>
      <c r="Q66" s="317"/>
      <c r="R66" s="171"/>
      <c r="S66" s="178"/>
      <c r="T66" s="163"/>
    </row>
    <row r="67" spans="1:20" ht="13.8" x14ac:dyDescent="0.25">
      <c r="A67" s="24"/>
      <c r="B67" s="17"/>
      <c r="C67" s="322"/>
      <c r="D67" s="152" t="s">
        <v>10</v>
      </c>
      <c r="E67" s="153" t="s">
        <v>158</v>
      </c>
      <c r="F67" s="154"/>
      <c r="G67" s="300"/>
      <c r="H67" s="155" t="str">
        <f>$D67</f>
        <v>E</v>
      </c>
      <c r="I67" s="156">
        <f t="shared" si="24"/>
        <v>0</v>
      </c>
      <c r="J67" s="160">
        <f t="shared" si="0"/>
        <v>0</v>
      </c>
      <c r="K67" s="158" t="str">
        <f t="shared" si="22"/>
        <v>E</v>
      </c>
      <c r="L67" s="156">
        <f t="shared" si="23"/>
        <v>0</v>
      </c>
      <c r="M67" s="157">
        <f t="shared" si="2"/>
        <v>0</v>
      </c>
      <c r="N67" s="163"/>
      <c r="O67" s="320"/>
      <c r="P67" s="268">
        <f>SUM(P61:P64)</f>
        <v>0</v>
      </c>
      <c r="Q67" s="317"/>
      <c r="R67" s="171"/>
      <c r="S67" s="178">
        <f t="shared" si="3"/>
        <v>0</v>
      </c>
      <c r="T67" s="163"/>
    </row>
    <row r="68" spans="1:20" ht="13.8" x14ac:dyDescent="0.25">
      <c r="A68" s="24"/>
      <c r="B68" s="17"/>
      <c r="C68" s="17"/>
      <c r="D68" s="81"/>
      <c r="E68" s="17"/>
      <c r="F68" s="17"/>
      <c r="G68" s="279"/>
      <c r="H68" s="155"/>
      <c r="I68" s="165"/>
      <c r="J68" s="166"/>
      <c r="K68" s="158"/>
      <c r="L68" s="165"/>
      <c r="M68" s="157"/>
      <c r="N68" s="167"/>
      <c r="O68" s="195"/>
      <c r="P68" s="50"/>
      <c r="Q68" s="19"/>
      <c r="R68" s="176"/>
      <c r="S68" s="178">
        <f t="shared" si="3"/>
        <v>0</v>
      </c>
      <c r="T68" s="167"/>
    </row>
    <row r="69" spans="1:20" ht="13.8" x14ac:dyDescent="0.25">
      <c r="A69" s="24"/>
      <c r="B69" s="17"/>
      <c r="C69" s="321" t="s">
        <v>48</v>
      </c>
      <c r="D69" s="152" t="s">
        <v>9</v>
      </c>
      <c r="E69" s="153" t="s">
        <v>154</v>
      </c>
      <c r="F69" s="154"/>
      <c r="G69" s="272" t="s">
        <v>11</v>
      </c>
      <c r="H69" s="155" t="str">
        <f t="shared" si="4"/>
        <v>I</v>
      </c>
      <c r="I69" s="301" t="str">
        <f>$G69</f>
        <v>-</v>
      </c>
      <c r="J69" s="157">
        <f t="shared" ref="J69:J78" si="25">$R69</f>
        <v>0</v>
      </c>
      <c r="K69" s="158" t="str">
        <f>$H69</f>
        <v>I</v>
      </c>
      <c r="L69" s="301" t="str">
        <f>$I69</f>
        <v>-</v>
      </c>
      <c r="M69" s="157">
        <f t="shared" si="2"/>
        <v>0</v>
      </c>
      <c r="N69" s="163"/>
      <c r="O69" s="196" t="s">
        <v>21</v>
      </c>
      <c r="P69" s="54">
        <f>SUMIF(Budget!$D$69:$D$78, "I", Budget!$G$69:$G$78)</f>
        <v>116.67</v>
      </c>
      <c r="Q69" s="33"/>
      <c r="R69" s="170"/>
      <c r="S69" s="178">
        <f t="shared" si="3"/>
        <v>0</v>
      </c>
      <c r="T69" s="163"/>
    </row>
    <row r="70" spans="1:20" ht="13.8" x14ac:dyDescent="0.25">
      <c r="A70" s="24"/>
      <c r="B70" s="17"/>
      <c r="C70" s="321"/>
      <c r="D70" s="152" t="s">
        <v>9</v>
      </c>
      <c r="E70" s="153" t="s">
        <v>155</v>
      </c>
      <c r="F70" s="154"/>
      <c r="G70" s="272"/>
      <c r="H70" s="155" t="str">
        <f t="shared" si="4"/>
        <v>I</v>
      </c>
      <c r="I70" s="301"/>
      <c r="J70" s="157"/>
      <c r="K70" s="158" t="str">
        <f>$H70</f>
        <v>I</v>
      </c>
      <c r="L70" s="301"/>
      <c r="M70" s="157"/>
      <c r="N70" s="163"/>
      <c r="O70" s="196"/>
      <c r="P70" s="54"/>
      <c r="Q70" s="33"/>
      <c r="R70" s="170"/>
      <c r="S70" s="178"/>
      <c r="T70" s="163"/>
    </row>
    <row r="71" spans="1:20" ht="13.8" x14ac:dyDescent="0.25">
      <c r="A71" s="24"/>
      <c r="B71" s="17"/>
      <c r="C71" s="321"/>
      <c r="D71" s="152" t="s">
        <v>10</v>
      </c>
      <c r="E71" s="153" t="s">
        <v>156</v>
      </c>
      <c r="F71" s="154"/>
      <c r="G71" s="300"/>
      <c r="H71" s="155" t="str">
        <f t="shared" si="4"/>
        <v>E</v>
      </c>
      <c r="I71" s="156"/>
      <c r="J71" s="157"/>
      <c r="K71" s="158" t="str">
        <f>$H71</f>
        <v>E</v>
      </c>
      <c r="L71" s="156"/>
      <c r="M71" s="157"/>
      <c r="N71" s="163"/>
      <c r="O71" s="196"/>
      <c r="P71" s="54"/>
      <c r="Q71" s="33"/>
      <c r="R71" s="170"/>
      <c r="S71" s="178"/>
      <c r="T71" s="163"/>
    </row>
    <row r="72" spans="1:20" ht="13.8" x14ac:dyDescent="0.25">
      <c r="A72" s="24"/>
      <c r="B72" s="17"/>
      <c r="C72" s="321"/>
      <c r="D72" s="152" t="s">
        <v>10</v>
      </c>
      <c r="E72" s="153" t="s">
        <v>157</v>
      </c>
      <c r="F72" s="154"/>
      <c r="G72" s="300"/>
      <c r="H72" s="155" t="str">
        <f t="shared" si="4"/>
        <v>E</v>
      </c>
      <c r="I72" s="156"/>
      <c r="J72" s="157"/>
      <c r="K72" s="158" t="str">
        <f>$H72</f>
        <v>E</v>
      </c>
      <c r="L72" s="156"/>
      <c r="M72" s="157"/>
      <c r="N72" s="163"/>
      <c r="O72" s="196"/>
      <c r="P72" s="54"/>
      <c r="Q72" s="33"/>
      <c r="R72" s="170"/>
      <c r="S72" s="178"/>
      <c r="T72" s="163"/>
    </row>
    <row r="73" spans="1:20" ht="13.8" x14ac:dyDescent="0.25">
      <c r="A73" s="24"/>
      <c r="B73" s="17"/>
      <c r="C73" s="321"/>
      <c r="D73" s="152" t="s">
        <v>9</v>
      </c>
      <c r="E73" s="153" t="s">
        <v>150</v>
      </c>
      <c r="F73" s="154"/>
      <c r="G73" s="272">
        <f>1.91*G8</f>
        <v>0</v>
      </c>
      <c r="H73" s="155" t="str">
        <f t="shared" si="4"/>
        <v>I</v>
      </c>
      <c r="I73" s="156">
        <f t="shared" ref="I73:I75" si="26">$G73</f>
        <v>0</v>
      </c>
      <c r="J73" s="160">
        <f t="shared" si="25"/>
        <v>0</v>
      </c>
      <c r="K73" s="158" t="str">
        <f t="shared" ref="K73:K78" si="27">$H73</f>
        <v>I</v>
      </c>
      <c r="L73" s="156">
        <f t="shared" ref="L73:L78" si="28">$I73</f>
        <v>0</v>
      </c>
      <c r="M73" s="157">
        <f t="shared" si="2"/>
        <v>0</v>
      </c>
      <c r="N73" s="159"/>
      <c r="O73" s="196"/>
      <c r="P73" s="54">
        <f>(SUMIF($H69:$H78, "I", $I69:$I78)/Budget!$G$9)+(SUMIF($K69:$K78, "I", $L69:$L78)/Budget!$G$9)</f>
        <v>25</v>
      </c>
      <c r="Q73" s="35" t="s">
        <v>23</v>
      </c>
      <c r="R73" s="171"/>
      <c r="S73" s="178">
        <f t="shared" si="3"/>
        <v>0</v>
      </c>
      <c r="T73" s="159"/>
    </row>
    <row r="74" spans="1:20" ht="13.8" x14ac:dyDescent="0.25">
      <c r="A74" s="24"/>
      <c r="B74" s="17"/>
      <c r="C74" s="321"/>
      <c r="D74" s="152" t="s">
        <v>9</v>
      </c>
      <c r="E74" s="153" t="s">
        <v>151</v>
      </c>
      <c r="F74" s="154"/>
      <c r="G74" s="272" t="s">
        <v>176</v>
      </c>
      <c r="H74" s="155" t="str">
        <f t="shared" si="4"/>
        <v>I</v>
      </c>
      <c r="I74" s="54">
        <v>150</v>
      </c>
      <c r="J74" s="157">
        <f t="shared" si="25"/>
        <v>0</v>
      </c>
      <c r="K74" s="158" t="str">
        <f t="shared" si="27"/>
        <v>I</v>
      </c>
      <c r="L74" s="54">
        <f t="shared" si="28"/>
        <v>150</v>
      </c>
      <c r="M74" s="157">
        <f t="shared" si="2"/>
        <v>0</v>
      </c>
      <c r="N74" s="163"/>
      <c r="O74" s="196" t="s">
        <v>21</v>
      </c>
      <c r="P74" s="52"/>
      <c r="Q74" s="33"/>
      <c r="R74" s="170"/>
      <c r="S74" s="178">
        <f t="shared" si="3"/>
        <v>0</v>
      </c>
      <c r="T74" s="163"/>
    </row>
    <row r="75" spans="1:20" ht="14.25" customHeight="1" x14ac:dyDescent="0.25">
      <c r="A75" s="24"/>
      <c r="B75" s="17"/>
      <c r="C75" s="321"/>
      <c r="D75" s="152" t="s">
        <v>9</v>
      </c>
      <c r="E75" s="153" t="s">
        <v>49</v>
      </c>
      <c r="F75" s="154"/>
      <c r="G75" s="272" t="s">
        <v>11</v>
      </c>
      <c r="H75" s="155" t="str">
        <f t="shared" si="4"/>
        <v>I</v>
      </c>
      <c r="I75" s="301" t="str">
        <f t="shared" si="26"/>
        <v>-</v>
      </c>
      <c r="J75" s="160">
        <f t="shared" si="25"/>
        <v>0</v>
      </c>
      <c r="K75" s="158" t="str">
        <f t="shared" si="27"/>
        <v>I</v>
      </c>
      <c r="L75" s="301" t="str">
        <f t="shared" si="28"/>
        <v>-</v>
      </c>
      <c r="M75" s="157">
        <f t="shared" si="2"/>
        <v>0</v>
      </c>
      <c r="N75" s="159"/>
      <c r="O75" s="320" t="s">
        <v>24</v>
      </c>
      <c r="P75" s="52"/>
      <c r="Q75" s="317" t="s">
        <v>24</v>
      </c>
      <c r="R75" s="171"/>
      <c r="S75" s="178">
        <f t="shared" si="3"/>
        <v>0</v>
      </c>
      <c r="T75" s="159"/>
    </row>
    <row r="76" spans="1:20" ht="14.25" customHeight="1" x14ac:dyDescent="0.25">
      <c r="A76" s="24"/>
      <c r="B76" s="17"/>
      <c r="C76" s="321"/>
      <c r="D76" s="152" t="s">
        <v>175</v>
      </c>
      <c r="E76" s="153" t="s">
        <v>174</v>
      </c>
      <c r="F76" s="154"/>
      <c r="G76" s="272">
        <v>75</v>
      </c>
      <c r="H76" s="155" t="str">
        <f t="shared" si="4"/>
        <v>i</v>
      </c>
      <c r="I76" s="54"/>
      <c r="J76" s="160"/>
      <c r="K76" s="158" t="str">
        <f t="shared" si="27"/>
        <v>i</v>
      </c>
      <c r="L76" s="156"/>
      <c r="M76" s="157"/>
      <c r="N76" s="159"/>
      <c r="O76" s="320"/>
      <c r="P76" s="52"/>
      <c r="Q76" s="317"/>
      <c r="R76" s="171"/>
      <c r="S76" s="178"/>
      <c r="T76" s="159"/>
    </row>
    <row r="77" spans="1:20" ht="13.8" x14ac:dyDescent="0.25">
      <c r="A77" s="24"/>
      <c r="B77" s="17"/>
      <c r="C77" s="321"/>
      <c r="D77" s="152" t="s">
        <v>9</v>
      </c>
      <c r="E77" s="153" t="s">
        <v>50</v>
      </c>
      <c r="F77" s="154"/>
      <c r="G77" s="274">
        <v>41.67</v>
      </c>
      <c r="H77" s="155" t="s">
        <v>10</v>
      </c>
      <c r="I77" s="156"/>
      <c r="J77" s="160">
        <f t="shared" si="25"/>
        <v>0</v>
      </c>
      <c r="K77" s="158" t="s">
        <v>10</v>
      </c>
      <c r="L77" s="156"/>
      <c r="M77" s="157">
        <f t="shared" si="2"/>
        <v>0</v>
      </c>
      <c r="N77" s="163"/>
      <c r="O77" s="320"/>
      <c r="P77" s="64"/>
      <c r="Q77" s="317"/>
      <c r="R77" s="171"/>
      <c r="S77" s="178">
        <f t="shared" si="3"/>
        <v>0</v>
      </c>
      <c r="T77" s="163"/>
    </row>
    <row r="78" spans="1:20" ht="13.8" x14ac:dyDescent="0.25">
      <c r="A78" s="24"/>
      <c r="B78" s="17"/>
      <c r="C78" s="322"/>
      <c r="D78" s="152" t="s">
        <v>9</v>
      </c>
      <c r="E78" s="153"/>
      <c r="F78" s="154"/>
      <c r="G78" s="272" t="s">
        <v>11</v>
      </c>
      <c r="H78" s="155" t="str">
        <f t="shared" si="4"/>
        <v>I</v>
      </c>
      <c r="I78" s="156" t="str">
        <f>$G78</f>
        <v>-</v>
      </c>
      <c r="J78" s="160">
        <f t="shared" si="25"/>
        <v>0</v>
      </c>
      <c r="K78" s="158" t="str">
        <f t="shared" si="27"/>
        <v>I</v>
      </c>
      <c r="L78" s="156" t="str">
        <f t="shared" si="28"/>
        <v>-</v>
      </c>
      <c r="M78" s="157">
        <f t="shared" si="2"/>
        <v>0</v>
      </c>
      <c r="N78" s="163"/>
      <c r="O78" s="320"/>
      <c r="P78" s="268">
        <f>SUM(P69:P77)</f>
        <v>141.67000000000002</v>
      </c>
      <c r="Q78" s="317"/>
      <c r="R78" s="171"/>
      <c r="S78" s="178">
        <f>$J78</f>
        <v>0</v>
      </c>
      <c r="T78" s="163"/>
    </row>
    <row r="79" spans="1:20" ht="13.8" x14ac:dyDescent="0.25">
      <c r="A79" s="24"/>
      <c r="B79" s="17"/>
      <c r="C79" s="17"/>
      <c r="D79" s="81"/>
      <c r="E79" s="17"/>
      <c r="F79" s="17"/>
      <c r="G79" s="279"/>
      <c r="H79" s="155"/>
      <c r="I79" s="165"/>
      <c r="J79" s="166"/>
      <c r="K79" s="158"/>
      <c r="L79" s="165"/>
      <c r="M79" s="162"/>
      <c r="N79" s="167"/>
      <c r="O79" s="195"/>
      <c r="P79" s="50"/>
      <c r="Q79" s="19"/>
      <c r="R79" s="176"/>
      <c r="S79" s="178">
        <f t="shared" ref="S79:S84" si="29">$J79</f>
        <v>0</v>
      </c>
      <c r="T79" s="167"/>
    </row>
    <row r="80" spans="1:20" ht="15" customHeight="1" x14ac:dyDescent="0.25">
      <c r="A80" s="24"/>
      <c r="B80" s="17"/>
      <c r="C80" s="321" t="s">
        <v>51</v>
      </c>
      <c r="D80" s="81" t="s">
        <v>9</v>
      </c>
      <c r="E80" s="135" t="s">
        <v>52</v>
      </c>
      <c r="F80" s="134"/>
      <c r="G80" s="273">
        <f>SUM(T80:T80)/$G$9</f>
        <v>0</v>
      </c>
      <c r="H80" s="155" t="str">
        <f t="shared" si="4"/>
        <v>I</v>
      </c>
      <c r="I80" s="54">
        <f>SUM(I16:I78)</f>
        <v>900</v>
      </c>
      <c r="J80" s="157"/>
      <c r="K80" s="158" t="str">
        <f>$H80</f>
        <v>I</v>
      </c>
      <c r="L80" s="54">
        <f>SUM(L16:L78)</f>
        <v>150</v>
      </c>
      <c r="M80" s="157"/>
      <c r="N80" s="163"/>
      <c r="O80" s="198"/>
      <c r="P80" s="54">
        <f>SUM(I80:L80)/$G$9</f>
        <v>87.5</v>
      </c>
      <c r="Q80" s="35" t="s">
        <v>23</v>
      </c>
      <c r="R80" s="179"/>
      <c r="S80" s="178">
        <f t="shared" si="29"/>
        <v>0</v>
      </c>
      <c r="T80" s="163"/>
    </row>
    <row r="81" spans="1:20" ht="15" customHeight="1" x14ac:dyDescent="0.25">
      <c r="A81" s="24"/>
      <c r="B81" s="17"/>
      <c r="C81" s="321"/>
      <c r="D81" s="81" t="s">
        <v>9</v>
      </c>
      <c r="E81" s="132" t="s">
        <v>53</v>
      </c>
      <c r="F81" s="100"/>
      <c r="G81" s="272"/>
      <c r="H81" s="155" t="str">
        <f t="shared" si="4"/>
        <v>I</v>
      </c>
      <c r="I81" s="54"/>
      <c r="J81" s="160"/>
      <c r="K81" s="158" t="str">
        <f t="shared" ref="K81:K83" si="30">$H81</f>
        <v>I</v>
      </c>
      <c r="L81" s="54"/>
      <c r="M81" s="160"/>
      <c r="N81" s="163"/>
      <c r="O81" s="198"/>
      <c r="P81" s="52">
        <f>SUM(I82:L82)/$G$9</f>
        <v>0</v>
      </c>
      <c r="Q81" s="317" t="s">
        <v>24</v>
      </c>
      <c r="R81" s="180"/>
      <c r="S81" s="178">
        <f t="shared" si="29"/>
        <v>0</v>
      </c>
      <c r="T81" s="163"/>
    </row>
    <row r="82" spans="1:20" ht="14.25" customHeight="1" x14ac:dyDescent="0.25">
      <c r="A82" s="24"/>
      <c r="B82" s="17"/>
      <c r="C82" s="321"/>
      <c r="D82" s="78" t="s">
        <v>10</v>
      </c>
      <c r="E82" s="136" t="s">
        <v>54</v>
      </c>
      <c r="F82" s="137"/>
      <c r="G82" s="275">
        <f>SUM(I82:L82)/$G$9</f>
        <v>0</v>
      </c>
      <c r="H82" s="155" t="str">
        <f t="shared" si="4"/>
        <v>E</v>
      </c>
      <c r="I82" s="54">
        <f>SUMIF($H16:$H78, "E",$I16:$I78)</f>
        <v>0</v>
      </c>
      <c r="J82" s="160"/>
      <c r="K82" s="158" t="str">
        <f t="shared" si="30"/>
        <v>E</v>
      </c>
      <c r="L82" s="54">
        <f>SUMIF($K16:$K78, "E",$L16:$L78)</f>
        <v>0</v>
      </c>
      <c r="M82" s="160"/>
      <c r="N82" s="163"/>
      <c r="O82" s="198"/>
      <c r="P82" s="318">
        <f>SUM(P80:P81)</f>
        <v>87.5</v>
      </c>
      <c r="Q82" s="317"/>
      <c r="R82" s="180"/>
      <c r="S82" s="178">
        <f t="shared" si="29"/>
        <v>0</v>
      </c>
      <c r="T82" s="163"/>
    </row>
    <row r="83" spans="1:20" ht="14.25" customHeight="1" x14ac:dyDescent="0.25">
      <c r="A83" s="24"/>
      <c r="B83" s="17"/>
      <c r="C83" s="322"/>
      <c r="D83" s="78" t="s">
        <v>10</v>
      </c>
      <c r="E83" s="138" t="s">
        <v>55</v>
      </c>
      <c r="F83" s="100"/>
      <c r="G83" s="274"/>
      <c r="H83" s="155" t="s">
        <v>10</v>
      </c>
      <c r="I83" s="164"/>
      <c r="J83" s="162"/>
      <c r="K83" s="158" t="str">
        <f t="shared" si="30"/>
        <v>E</v>
      </c>
      <c r="L83" s="168"/>
      <c r="M83" s="169"/>
      <c r="N83" s="163"/>
      <c r="O83" s="198"/>
      <c r="P83" s="319"/>
      <c r="Q83" s="267"/>
      <c r="R83" s="181"/>
      <c r="S83" s="178">
        <f t="shared" si="29"/>
        <v>0</v>
      </c>
      <c r="T83" s="163"/>
    </row>
    <row r="84" spans="1:20" ht="13.8" x14ac:dyDescent="0.25">
      <c r="A84" s="24"/>
      <c r="B84" s="17"/>
      <c r="C84" s="89"/>
      <c r="D84" s="78"/>
      <c r="E84" s="36"/>
      <c r="F84" s="36"/>
      <c r="G84" s="280"/>
      <c r="H84" s="78"/>
      <c r="I84" s="50"/>
      <c r="J84" s="77"/>
      <c r="K84" s="117"/>
      <c r="L84" s="118"/>
      <c r="M84" s="29"/>
      <c r="N84" s="30"/>
      <c r="O84" s="198"/>
      <c r="P84" s="118"/>
      <c r="Q84" s="29"/>
      <c r="R84" s="181"/>
      <c r="S84" s="178">
        <f t="shared" si="29"/>
        <v>0</v>
      </c>
      <c r="T84" s="30"/>
    </row>
    <row r="85" spans="1:20" ht="13.8" x14ac:dyDescent="0.25">
      <c r="A85" s="24"/>
      <c r="B85" s="17"/>
      <c r="C85" s="323" t="s">
        <v>56</v>
      </c>
      <c r="D85" s="78"/>
      <c r="E85" s="75" t="s">
        <v>57</v>
      </c>
      <c r="F85" s="99"/>
      <c r="G85" s="281">
        <f>SUM(G16:G82)</f>
        <v>116.67</v>
      </c>
      <c r="H85" s="78"/>
      <c r="I85" s="299"/>
      <c r="J85" s="299"/>
      <c r="K85" s="299"/>
      <c r="L85" s="299"/>
      <c r="M85" s="299"/>
      <c r="N85" s="299"/>
      <c r="O85" s="299"/>
      <c r="P85" s="299"/>
      <c r="Q85" s="29"/>
      <c r="R85" s="179"/>
      <c r="S85" s="182"/>
      <c r="T85" s="30"/>
    </row>
    <row r="86" spans="1:20" ht="13.8" x14ac:dyDescent="0.25">
      <c r="A86" s="24"/>
      <c r="B86" s="17"/>
      <c r="C86" s="323"/>
      <c r="D86" s="79" t="s">
        <v>10</v>
      </c>
      <c r="E86" s="76" t="s">
        <v>58</v>
      </c>
      <c r="F86" s="100"/>
      <c r="G86" s="274">
        <f>-SUMIF($D16:$D80, "E", $G16:$G80)</f>
        <v>0</v>
      </c>
      <c r="H86" s="78"/>
      <c r="I86" s="299"/>
      <c r="J86" s="299"/>
      <c r="K86" s="299"/>
      <c r="L86" s="299"/>
      <c r="M86" s="299"/>
      <c r="N86" s="299"/>
      <c r="O86" s="299"/>
      <c r="P86" s="299"/>
      <c r="Q86" s="29"/>
      <c r="R86" s="180"/>
      <c r="S86" s="183"/>
      <c r="T86" s="30"/>
    </row>
    <row r="87" spans="1:20" ht="13.8" x14ac:dyDescent="0.25">
      <c r="A87" s="24"/>
      <c r="B87" s="17"/>
      <c r="C87" s="324"/>
      <c r="D87" s="80"/>
      <c r="E87" s="74"/>
      <c r="F87" s="98"/>
      <c r="G87" s="282"/>
      <c r="H87" s="78"/>
      <c r="I87" s="299"/>
      <c r="J87" s="299"/>
      <c r="K87" s="299"/>
      <c r="L87" s="299"/>
      <c r="M87" s="299"/>
      <c r="N87" s="299"/>
      <c r="O87" s="299"/>
      <c r="P87" s="299"/>
      <c r="Q87" s="29"/>
      <c r="R87" s="184"/>
      <c r="S87" s="185"/>
      <c r="T87" s="30"/>
    </row>
    <row r="88" spans="1:20" ht="14.4" thickBot="1" x14ac:dyDescent="0.3">
      <c r="A88" s="24"/>
      <c r="B88" s="82"/>
      <c r="C88" s="83"/>
      <c r="D88" s="84"/>
      <c r="E88" s="83"/>
      <c r="F88" s="83"/>
      <c r="G88" s="283"/>
      <c r="H88" s="78"/>
      <c r="I88" s="200"/>
      <c r="J88" s="86"/>
      <c r="K88" s="87"/>
      <c r="L88" s="87"/>
      <c r="M88" s="86"/>
      <c r="N88" s="87"/>
      <c r="O88" s="87"/>
      <c r="P88" s="86"/>
      <c r="Q88" s="85"/>
      <c r="R88" s="200"/>
      <c r="S88" s="199"/>
      <c r="T88" s="88"/>
    </row>
    <row r="89" spans="1:20" ht="22.8" x14ac:dyDescent="0.4">
      <c r="A89" s="24"/>
      <c r="B89" s="28"/>
      <c r="C89" s="55"/>
      <c r="D89" s="68"/>
      <c r="E89" s="56" t="s">
        <v>59</v>
      </c>
      <c r="F89" s="56"/>
      <c r="G89" s="284">
        <f>CEILING(G85+G86, 2)+P82</f>
        <v>205.5</v>
      </c>
      <c r="H89" s="57"/>
      <c r="I89" s="57"/>
      <c r="J89" s="57"/>
      <c r="K89" s="57"/>
      <c r="L89" s="57"/>
      <c r="M89" s="57"/>
      <c r="N89" s="57"/>
      <c r="O89" s="57"/>
      <c r="P89" s="57"/>
      <c r="Q89" s="57"/>
      <c r="R89" s="202"/>
      <c r="S89" s="201"/>
      <c r="T89" s="58"/>
    </row>
    <row r="90" spans="1:20" ht="12" x14ac:dyDescent="0.25">
      <c r="A90" s="24"/>
      <c r="B90" s="24"/>
      <c r="C90" s="24"/>
      <c r="D90" s="67"/>
      <c r="E90" s="24"/>
      <c r="F90" s="24"/>
      <c r="G90" s="47"/>
      <c r="H90" s="47"/>
      <c r="I90" s="47"/>
      <c r="J90" s="47"/>
      <c r="K90" s="47"/>
      <c r="L90" s="47"/>
      <c r="M90" s="47"/>
      <c r="N90" s="47"/>
      <c r="O90" s="47"/>
      <c r="P90" s="47"/>
      <c r="Q90" s="47"/>
      <c r="R90" s="204"/>
      <c r="S90" s="203"/>
      <c r="T90" s="48"/>
    </row>
    <row r="91" spans="1:20" ht="12" customHeight="1" x14ac:dyDescent="0.25">
      <c r="E91" s="8"/>
      <c r="F91" s="8"/>
      <c r="G91" s="31"/>
      <c r="H91" s="31"/>
      <c r="I91" s="31"/>
      <c r="J91" s="31"/>
      <c r="K91" s="31"/>
      <c r="L91" s="31"/>
      <c r="M91" s="31"/>
      <c r="N91" s="31"/>
      <c r="O91" s="31"/>
      <c r="P91" s="31"/>
      <c r="Q91" s="31"/>
      <c r="R91" s="206"/>
      <c r="S91" s="205"/>
      <c r="T91" s="16"/>
    </row>
    <row r="92" spans="1:20" ht="13.2" x14ac:dyDescent="0.25">
      <c r="E92" s="11"/>
      <c r="F92" s="11"/>
      <c r="G92" s="31"/>
      <c r="H92" s="31"/>
      <c r="I92" s="31"/>
      <c r="J92" s="31"/>
      <c r="K92" s="31"/>
      <c r="L92" s="31"/>
      <c r="M92" s="31"/>
      <c r="N92" s="31"/>
      <c r="O92" s="31"/>
      <c r="P92" s="31"/>
      <c r="Q92" s="31"/>
      <c r="R92" s="207"/>
      <c r="S92" s="205"/>
      <c r="T92" s="7"/>
    </row>
    <row r="93" spans="1:20" ht="13.2" x14ac:dyDescent="0.25">
      <c r="C93" s="13"/>
      <c r="D93" s="70"/>
      <c r="E93" s="11"/>
      <c r="F93" s="11"/>
      <c r="G93" s="9"/>
      <c r="H93" s="9"/>
      <c r="I93" s="9"/>
      <c r="J93" s="9"/>
      <c r="K93" s="9"/>
      <c r="L93" s="9"/>
      <c r="M93" s="9"/>
      <c r="N93" s="9"/>
      <c r="O93" s="9"/>
      <c r="P93" s="9"/>
      <c r="Q93" s="9"/>
      <c r="S93" s="208"/>
      <c r="T93" s="6"/>
    </row>
    <row r="94" spans="1:20" ht="13.2" x14ac:dyDescent="0.25">
      <c r="C94" s="13"/>
      <c r="D94" s="70"/>
      <c r="E94" s="11"/>
      <c r="F94" s="11"/>
      <c r="G94" s="2"/>
      <c r="H94" s="2"/>
      <c r="I94" s="2"/>
      <c r="J94" s="2"/>
      <c r="K94" s="2"/>
      <c r="L94" s="2"/>
      <c r="M94" s="2"/>
      <c r="N94" s="2"/>
      <c r="O94" s="2"/>
      <c r="P94" s="2"/>
      <c r="Q94" s="2"/>
      <c r="R94" s="210"/>
      <c r="S94" s="210"/>
    </row>
    <row r="95" spans="1:20" ht="13.2" x14ac:dyDescent="0.25">
      <c r="C95" s="14"/>
      <c r="D95" s="71"/>
      <c r="E95" s="11"/>
      <c r="F95" s="11"/>
    </row>
    <row r="96" spans="1:20" ht="13.2" x14ac:dyDescent="0.25">
      <c r="C96" s="13"/>
      <c r="D96" s="70"/>
      <c r="E96" s="11"/>
      <c r="F96" s="11"/>
      <c r="T96" s="5"/>
    </row>
    <row r="97" spans="3:20" ht="12.75" customHeight="1" x14ac:dyDescent="0.25">
      <c r="C97" s="15"/>
      <c r="D97" s="72"/>
      <c r="E97" s="11"/>
      <c r="F97" s="11"/>
      <c r="G97" s="3"/>
      <c r="H97" s="3"/>
      <c r="I97" s="3"/>
      <c r="J97" s="3"/>
      <c r="K97" s="3"/>
      <c r="L97" s="3"/>
      <c r="M97" s="3"/>
      <c r="N97" s="3"/>
      <c r="O97" s="3"/>
      <c r="P97" s="3"/>
      <c r="Q97" s="3"/>
      <c r="R97" s="211"/>
      <c r="S97" s="211"/>
      <c r="T97" s="5"/>
    </row>
    <row r="98" spans="3:20" ht="13.2" x14ac:dyDescent="0.25">
      <c r="E98" s="11"/>
      <c r="F98" s="11"/>
      <c r="G98" s="9"/>
      <c r="H98" s="9"/>
      <c r="I98" s="9"/>
      <c r="J98" s="9"/>
      <c r="K98" s="9"/>
      <c r="L98" s="9"/>
      <c r="M98" s="9"/>
      <c r="N98" s="9"/>
      <c r="O98" s="9"/>
      <c r="P98" s="9"/>
      <c r="Q98" s="9"/>
      <c r="R98" s="212"/>
      <c r="S98" s="208"/>
      <c r="T98" s="5"/>
    </row>
    <row r="99" spans="3:20" ht="13.2" x14ac:dyDescent="0.25">
      <c r="E99" s="11"/>
      <c r="F99" s="11"/>
      <c r="G99" s="9"/>
      <c r="H99" s="9"/>
      <c r="I99" s="9"/>
      <c r="J99" s="9"/>
      <c r="K99" s="9"/>
      <c r="L99" s="9"/>
      <c r="M99" s="9"/>
      <c r="N99" s="9"/>
      <c r="O99" s="9"/>
      <c r="P99" s="9"/>
      <c r="Q99" s="9"/>
      <c r="R99" s="213"/>
      <c r="S99" s="208"/>
    </row>
    <row r="100" spans="3:20" ht="13.8" x14ac:dyDescent="0.25">
      <c r="E100" s="8"/>
      <c r="F100" s="8"/>
      <c r="G100" s="9"/>
      <c r="H100" s="9"/>
      <c r="I100" s="9"/>
      <c r="J100" s="9"/>
      <c r="K100" s="9"/>
      <c r="L100" s="9"/>
      <c r="M100" s="9"/>
      <c r="N100" s="9"/>
      <c r="O100" s="9"/>
      <c r="P100" s="9"/>
      <c r="Q100" s="9"/>
      <c r="R100" s="213"/>
      <c r="S100" s="208"/>
    </row>
    <row r="101" spans="3:20" ht="13.8" x14ac:dyDescent="0.2">
      <c r="E101" s="8"/>
      <c r="F101" s="8"/>
      <c r="G101" s="9"/>
      <c r="H101" s="9"/>
      <c r="I101" s="9"/>
      <c r="J101" s="9"/>
      <c r="K101" s="9"/>
      <c r="L101" s="9"/>
      <c r="M101" s="9"/>
      <c r="N101" s="9"/>
      <c r="O101" s="9"/>
      <c r="P101" s="9"/>
      <c r="Q101" s="9"/>
      <c r="R101" s="212"/>
      <c r="S101" s="208"/>
      <c r="T101" s="5"/>
    </row>
    <row r="102" spans="3:20" ht="13.8" x14ac:dyDescent="0.25">
      <c r="E102" s="10"/>
      <c r="F102" s="10"/>
      <c r="R102" s="214"/>
    </row>
  </sheetData>
  <sheetProtection formatCells="0" formatColumns="0" formatRows="0" insertHyperlinks="0" sort="0" autoFilter="0" pivotTables="0"/>
  <mergeCells count="34">
    <mergeCell ref="L3:R3"/>
    <mergeCell ref="E3:G3"/>
    <mergeCell ref="W3:AB12"/>
    <mergeCell ref="I5:K7"/>
    <mergeCell ref="I8:K12"/>
    <mergeCell ref="L5:O5"/>
    <mergeCell ref="C29:C35"/>
    <mergeCell ref="C37:C40"/>
    <mergeCell ref="O38:O40"/>
    <mergeCell ref="Q39:Q40"/>
    <mergeCell ref="C16:C20"/>
    <mergeCell ref="C22:C27"/>
    <mergeCell ref="C80:C83"/>
    <mergeCell ref="C85:C87"/>
    <mergeCell ref="O18:O20"/>
    <mergeCell ref="Q18:Q20"/>
    <mergeCell ref="O24:O27"/>
    <mergeCell ref="Q24:Q27"/>
    <mergeCell ref="O31:O33"/>
    <mergeCell ref="Q31:Q33"/>
    <mergeCell ref="C61:C67"/>
    <mergeCell ref="C69:C78"/>
    <mergeCell ref="O63:O67"/>
    <mergeCell ref="Q63:Q67"/>
    <mergeCell ref="O75:O78"/>
    <mergeCell ref="Q75:Q78"/>
    <mergeCell ref="C42:C52"/>
    <mergeCell ref="C54:C59"/>
    <mergeCell ref="Q81:Q82"/>
    <mergeCell ref="P82:P83"/>
    <mergeCell ref="O49:O51"/>
    <mergeCell ref="Q49:Q51"/>
    <mergeCell ref="O55:O59"/>
    <mergeCell ref="Q55:Q59"/>
  </mergeCells>
  <conditionalFormatting sqref="E16:E87">
    <cfRule type="expression" dxfId="16" priority="61">
      <formula>$D16="E"</formula>
    </cfRule>
  </conditionalFormatting>
  <conditionalFormatting sqref="F16:G87">
    <cfRule type="expression" dxfId="15" priority="55">
      <formula>$D16="E"</formula>
    </cfRule>
  </conditionalFormatting>
  <conditionalFormatting sqref="G16:G87">
    <cfRule type="expression" dxfId="14" priority="63">
      <formula>$R16="C"</formula>
    </cfRule>
  </conditionalFormatting>
  <conditionalFormatting sqref="G16:R78 G79:J83 L79:N83 R79:R83 T16:T83 O79:Q82 K79:K84 O83 Q83">
    <cfRule type="cellIs" dxfId="13" priority="78" operator="equal">
      <formula>#REF!</formula>
    </cfRule>
  </conditionalFormatting>
  <conditionalFormatting sqref="I16:I83">
    <cfRule type="expression" dxfId="12" priority="199">
      <formula>#REF!="E"</formula>
    </cfRule>
    <cfRule type="expression" dxfId="11" priority="200">
      <formula>#REF!="C"</formula>
    </cfRule>
  </conditionalFormatting>
  <conditionalFormatting sqref="J16:J67 M16:M78 J69:J78">
    <cfRule type="cellIs" dxfId="10" priority="46" operator="equal">
      <formula>0</formula>
    </cfRule>
  </conditionalFormatting>
  <conditionalFormatting sqref="J16:J83 M16:M83 R16:R87">
    <cfRule type="cellIs" dxfId="9" priority="64" operator="equal">
      <formula>"C"</formula>
    </cfRule>
  </conditionalFormatting>
  <conditionalFormatting sqref="J80:J83">
    <cfRule type="cellIs" dxfId="8" priority="42" operator="equal">
      <formula>0</formula>
    </cfRule>
  </conditionalFormatting>
  <conditionalFormatting sqref="L16:L83">
    <cfRule type="expression" dxfId="7" priority="201">
      <formula>#REF!="E"</formula>
    </cfRule>
    <cfRule type="expression" dxfId="6" priority="202">
      <formula>#REF!="C"</formula>
    </cfRule>
  </conditionalFormatting>
  <conditionalFormatting sqref="S16:S84">
    <cfRule type="cellIs" dxfId="5" priority="76" operator="equal">
      <formula>0</formula>
    </cfRule>
    <cfRule type="cellIs" dxfId="4" priority="77" operator="equal">
      <formula>#REF!</formula>
    </cfRule>
  </conditionalFormatting>
  <printOptions gridLines="1"/>
  <pageMargins left="0.25" right="0.25" top="0.75" bottom="0.75" header="0.3" footer="0.3"/>
  <pageSetup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70"/>
  <sheetViews>
    <sheetView zoomScaleNormal="100" workbookViewId="0">
      <selection activeCell="B59" sqref="B59"/>
    </sheetView>
  </sheetViews>
  <sheetFormatPr defaultColWidth="9.109375" defaultRowHeight="13.2" x14ac:dyDescent="0.25"/>
  <cols>
    <col min="1" max="1" width="22.6640625" style="215" customWidth="1"/>
    <col min="2" max="2" width="43.44140625" style="216" bestFit="1" customWidth="1"/>
    <col min="3" max="3" width="17.44140625" style="216" customWidth="1"/>
    <col min="4" max="4" width="12.6640625" style="216" bestFit="1" customWidth="1"/>
    <col min="5" max="5" width="15.6640625" style="216" bestFit="1" customWidth="1"/>
    <col min="6" max="6" width="10.6640625" style="216" bestFit="1" customWidth="1"/>
    <col min="7" max="7" width="12.6640625" style="216" customWidth="1"/>
    <col min="8" max="8" width="37.44140625" style="240" customWidth="1"/>
    <col min="9" max="9" width="9.109375" style="216"/>
    <col min="10" max="10" width="24" style="216" customWidth="1"/>
    <col min="11" max="16384" width="9.109375" style="216"/>
  </cols>
  <sheetData>
    <row r="1" spans="1:10" ht="13.8" thickBot="1" x14ac:dyDescent="0.3">
      <c r="G1" s="217"/>
      <c r="H1" s="218"/>
    </row>
    <row r="2" spans="1:10" ht="27" thickBot="1" x14ac:dyDescent="0.3">
      <c r="A2" s="219" t="s">
        <v>89</v>
      </c>
      <c r="B2" s="220"/>
      <c r="C2" s="220" t="s">
        <v>161</v>
      </c>
      <c r="D2" s="260" t="s">
        <v>90</v>
      </c>
      <c r="E2" s="260" t="s">
        <v>91</v>
      </c>
      <c r="F2" s="221" t="s">
        <v>92</v>
      </c>
      <c r="G2" s="261" t="s">
        <v>93</v>
      </c>
      <c r="H2" s="222" t="s">
        <v>94</v>
      </c>
      <c r="J2" s="216" t="s">
        <v>95</v>
      </c>
    </row>
    <row r="3" spans="1:10" x14ac:dyDescent="0.25">
      <c r="A3" s="224" t="s">
        <v>152</v>
      </c>
      <c r="B3" s="225" t="s">
        <v>162</v>
      </c>
      <c r="C3" s="298">
        <v>45535</v>
      </c>
      <c r="D3" s="225"/>
      <c r="E3" s="225"/>
      <c r="F3" s="225"/>
      <c r="G3" s="250"/>
      <c r="H3" s="227"/>
      <c r="J3" s="223" t="s">
        <v>96</v>
      </c>
    </row>
    <row r="4" spans="1:10" x14ac:dyDescent="0.25">
      <c r="A4" s="224"/>
      <c r="B4" s="225" t="s">
        <v>159</v>
      </c>
      <c r="C4" s="298">
        <v>45535</v>
      </c>
      <c r="D4" s="225"/>
      <c r="E4" s="225"/>
      <c r="F4" s="225"/>
      <c r="G4" s="250"/>
      <c r="H4" s="227"/>
      <c r="J4" s="228" t="s">
        <v>98</v>
      </c>
    </row>
    <row r="5" spans="1:10" x14ac:dyDescent="0.25">
      <c r="A5" s="224"/>
      <c r="B5" s="229" t="s">
        <v>97</v>
      </c>
      <c r="C5" s="229"/>
      <c r="D5" s="229"/>
      <c r="E5" s="229"/>
      <c r="F5" s="229"/>
      <c r="G5" s="251"/>
      <c r="H5" s="231"/>
      <c r="J5" s="232" t="s">
        <v>99</v>
      </c>
    </row>
    <row r="6" spans="1:10" x14ac:dyDescent="0.25">
      <c r="A6" s="224"/>
      <c r="B6" s="229" t="s">
        <v>160</v>
      </c>
      <c r="C6" s="229" t="s">
        <v>163</v>
      </c>
      <c r="D6" s="229"/>
      <c r="E6" s="229"/>
      <c r="F6" s="229"/>
      <c r="G6" s="251"/>
      <c r="H6" s="231"/>
    </row>
    <row r="7" spans="1:10" x14ac:dyDescent="0.25">
      <c r="A7" s="224"/>
      <c r="B7" s="229" t="s">
        <v>100</v>
      </c>
      <c r="C7" s="229"/>
      <c r="D7" s="229"/>
      <c r="E7" s="229"/>
      <c r="F7" s="229"/>
      <c r="G7" s="251"/>
      <c r="H7" s="231"/>
    </row>
    <row r="8" spans="1:10" x14ac:dyDescent="0.25">
      <c r="A8" s="224"/>
      <c r="B8" s="229" t="s">
        <v>101</v>
      </c>
      <c r="C8" s="229"/>
      <c r="D8" s="229"/>
      <c r="E8" s="229"/>
      <c r="F8" s="229"/>
      <c r="G8" s="251"/>
      <c r="H8" s="231"/>
    </row>
    <row r="9" spans="1:10" x14ac:dyDescent="0.25">
      <c r="A9" s="224"/>
      <c r="B9" s="229" t="s">
        <v>102</v>
      </c>
      <c r="C9" s="229"/>
      <c r="D9" s="229"/>
      <c r="E9" s="229"/>
      <c r="F9" s="229"/>
      <c r="G9" s="251"/>
      <c r="H9" s="231"/>
    </row>
    <row r="10" spans="1:10" x14ac:dyDescent="0.25">
      <c r="A10" s="224"/>
      <c r="B10" s="249" t="s">
        <v>103</v>
      </c>
      <c r="C10" s="249"/>
      <c r="D10" s="249"/>
      <c r="E10" s="249"/>
      <c r="F10" s="249"/>
      <c r="G10" s="252"/>
      <c r="H10" s="243"/>
    </row>
    <row r="11" spans="1:10" ht="13.8" thickBot="1" x14ac:dyDescent="0.3">
      <c r="A11" s="285"/>
      <c r="B11" s="233"/>
      <c r="C11" s="233"/>
      <c r="D11" s="233"/>
      <c r="E11" s="233"/>
      <c r="F11" s="233"/>
      <c r="G11" s="253"/>
      <c r="H11" s="235"/>
    </row>
    <row r="12" spans="1:10" ht="13.8" thickBot="1" x14ac:dyDescent="0.3">
      <c r="G12" s="217"/>
      <c r="H12" s="218"/>
    </row>
    <row r="13" spans="1:10" ht="27" thickBot="1" x14ac:dyDescent="0.3">
      <c r="A13" s="219" t="s">
        <v>104</v>
      </c>
      <c r="B13" s="220"/>
      <c r="C13" s="220"/>
      <c r="D13" s="260" t="s">
        <v>90</v>
      </c>
      <c r="E13" s="260" t="s">
        <v>91</v>
      </c>
      <c r="F13" s="221" t="s">
        <v>92</v>
      </c>
      <c r="G13" s="261" t="s">
        <v>93</v>
      </c>
      <c r="H13" s="222" t="s">
        <v>94</v>
      </c>
    </row>
    <row r="14" spans="1:10" x14ac:dyDescent="0.25">
      <c r="A14" s="224"/>
      <c r="B14" s="225" t="s">
        <v>179</v>
      </c>
      <c r="C14" s="225"/>
      <c r="D14" s="225"/>
      <c r="E14" s="225"/>
      <c r="F14" s="225"/>
      <c r="G14" s="266"/>
      <c r="H14" s="286"/>
    </row>
    <row r="15" spans="1:10" x14ac:dyDescent="0.25">
      <c r="A15" s="224"/>
      <c r="B15" s="263" t="s">
        <v>180</v>
      </c>
      <c r="C15" s="263"/>
      <c r="D15" s="229"/>
      <c r="E15" s="229"/>
      <c r="F15" s="229"/>
      <c r="G15" s="244"/>
      <c r="H15" s="287"/>
    </row>
    <row r="16" spans="1:10" ht="13.8" thickBot="1" x14ac:dyDescent="0.3">
      <c r="A16" s="285"/>
      <c r="B16" s="233" t="s">
        <v>181</v>
      </c>
      <c r="C16" s="233"/>
      <c r="D16" s="233"/>
      <c r="E16" s="233"/>
      <c r="F16" s="233"/>
      <c r="G16" s="253"/>
      <c r="H16" s="235"/>
    </row>
    <row r="17" spans="1:8" ht="13.8" thickBot="1" x14ac:dyDescent="0.3">
      <c r="G17" s="217"/>
      <c r="H17" s="218"/>
    </row>
    <row r="18" spans="1:8" ht="27" thickBot="1" x14ac:dyDescent="0.3">
      <c r="A18" s="219" t="s">
        <v>105</v>
      </c>
      <c r="B18" s="220"/>
      <c r="C18" s="220"/>
      <c r="D18" s="260" t="s">
        <v>90</v>
      </c>
      <c r="E18" s="260" t="s">
        <v>91</v>
      </c>
      <c r="F18" s="221" t="s">
        <v>92</v>
      </c>
      <c r="G18" s="261" t="s">
        <v>93</v>
      </c>
      <c r="H18" s="222" t="s">
        <v>94</v>
      </c>
    </row>
    <row r="19" spans="1:8" x14ac:dyDescent="0.25">
      <c r="A19" s="224"/>
      <c r="B19" s="225" t="s">
        <v>164</v>
      </c>
      <c r="C19" s="225"/>
      <c r="D19" s="225"/>
      <c r="E19" s="225"/>
      <c r="F19" s="225"/>
      <c r="G19" s="254"/>
      <c r="H19" s="237"/>
    </row>
    <row r="20" spans="1:8" x14ac:dyDescent="0.25">
      <c r="A20" s="224"/>
      <c r="B20" s="263" t="s">
        <v>107</v>
      </c>
      <c r="C20" s="263"/>
      <c r="D20" s="229"/>
      <c r="E20" s="229"/>
      <c r="F20" s="229"/>
      <c r="G20" s="255"/>
      <c r="H20" s="231"/>
    </row>
    <row r="21" spans="1:8" x14ac:dyDescent="0.25">
      <c r="A21" s="224"/>
      <c r="B21" s="263" t="s">
        <v>108</v>
      </c>
      <c r="C21" s="263"/>
      <c r="D21" s="229"/>
      <c r="E21" s="229"/>
      <c r="F21" s="229"/>
      <c r="G21" s="255"/>
      <c r="H21" s="231"/>
    </row>
    <row r="22" spans="1:8" x14ac:dyDescent="0.25">
      <c r="A22" s="224"/>
      <c r="B22" s="264" t="s">
        <v>109</v>
      </c>
      <c r="C22" s="264"/>
      <c r="D22" s="249"/>
      <c r="E22" s="249"/>
      <c r="F22" s="249"/>
      <c r="G22" s="258"/>
      <c r="H22" s="243"/>
    </row>
    <row r="23" spans="1:8" ht="13.8" thickBot="1" x14ac:dyDescent="0.3">
      <c r="A23" s="285"/>
      <c r="B23" s="233" t="s">
        <v>110</v>
      </c>
      <c r="C23" s="233"/>
      <c r="D23" s="233"/>
      <c r="E23" s="233"/>
      <c r="F23" s="233"/>
      <c r="G23" s="256"/>
      <c r="H23" s="238"/>
    </row>
    <row r="24" spans="1:8" ht="13.8" thickBot="1" x14ac:dyDescent="0.3">
      <c r="H24" s="217"/>
    </row>
    <row r="25" spans="1:8" ht="27" thickBot="1" x14ac:dyDescent="0.3">
      <c r="A25" s="219" t="s">
        <v>111</v>
      </c>
      <c r="B25" s="220"/>
      <c r="C25" s="220"/>
      <c r="D25" s="260" t="s">
        <v>90</v>
      </c>
      <c r="E25" s="260" t="s">
        <v>91</v>
      </c>
      <c r="F25" s="221" t="s">
        <v>92</v>
      </c>
      <c r="G25" s="261" t="s">
        <v>93</v>
      </c>
      <c r="H25" s="222" t="s">
        <v>94</v>
      </c>
    </row>
    <row r="26" spans="1:8" x14ac:dyDescent="0.25">
      <c r="A26" s="224"/>
      <c r="B26" s="226" t="s">
        <v>112</v>
      </c>
      <c r="C26" s="226"/>
      <c r="D26" s="226"/>
      <c r="E26" s="226"/>
      <c r="F26" s="226"/>
      <c r="G26" s="225"/>
      <c r="H26" s="288"/>
    </row>
    <row r="27" spans="1:8" x14ac:dyDescent="0.25">
      <c r="A27" s="224"/>
      <c r="B27" s="226" t="s">
        <v>113</v>
      </c>
      <c r="C27" s="226"/>
      <c r="D27" s="230"/>
      <c r="E27" s="230"/>
      <c r="F27" s="230"/>
      <c r="G27" s="257"/>
      <c r="H27" s="231"/>
    </row>
    <row r="28" spans="1:8" x14ac:dyDescent="0.25">
      <c r="A28" s="224"/>
      <c r="B28" s="226" t="s">
        <v>114</v>
      </c>
      <c r="C28" s="226"/>
      <c r="D28" s="230"/>
      <c r="E28" s="230"/>
      <c r="F28" s="230"/>
      <c r="G28" s="257"/>
      <c r="H28" s="231"/>
    </row>
    <row r="29" spans="1:8" ht="13.8" thickBot="1" x14ac:dyDescent="0.3">
      <c r="A29" s="285"/>
      <c r="B29" s="233"/>
      <c r="C29" s="233"/>
      <c r="D29" s="233"/>
      <c r="E29" s="233"/>
      <c r="F29" s="233"/>
      <c r="G29" s="256"/>
      <c r="H29" s="239"/>
    </row>
    <row r="30" spans="1:8" ht="13.8" thickBot="1" x14ac:dyDescent="0.3"/>
    <row r="31" spans="1:8" ht="27" thickBot="1" x14ac:dyDescent="0.3">
      <c r="A31" s="219" t="s">
        <v>115</v>
      </c>
      <c r="B31" s="220"/>
      <c r="C31" s="220"/>
      <c r="D31" s="260" t="s">
        <v>90</v>
      </c>
      <c r="E31" s="260" t="s">
        <v>91</v>
      </c>
      <c r="F31" s="221" t="s">
        <v>92</v>
      </c>
      <c r="G31" s="261" t="s">
        <v>93</v>
      </c>
      <c r="H31" s="222" t="s">
        <v>94</v>
      </c>
    </row>
    <row r="32" spans="1:8" x14ac:dyDescent="0.25">
      <c r="A32" s="224"/>
      <c r="B32" s="230" t="s">
        <v>116</v>
      </c>
      <c r="C32" s="230"/>
      <c r="D32" s="230"/>
      <c r="E32" s="230"/>
      <c r="F32" s="230"/>
      <c r="G32" s="255"/>
      <c r="H32" s="231"/>
    </row>
    <row r="33" spans="1:8" x14ac:dyDescent="0.25">
      <c r="A33" s="224"/>
      <c r="B33" s="230" t="s">
        <v>117</v>
      </c>
      <c r="C33" s="230"/>
      <c r="D33" s="230"/>
      <c r="E33" s="230"/>
      <c r="F33" s="230"/>
      <c r="G33" s="255"/>
      <c r="H33" s="231"/>
    </row>
    <row r="34" spans="1:8" x14ac:dyDescent="0.25">
      <c r="A34" s="224"/>
      <c r="B34" s="229" t="s">
        <v>118</v>
      </c>
      <c r="C34" s="229"/>
      <c r="D34" s="229"/>
      <c r="E34" s="229"/>
      <c r="F34" s="229"/>
      <c r="G34" s="251"/>
      <c r="H34" s="241"/>
    </row>
    <row r="35" spans="1:8" x14ac:dyDescent="0.25">
      <c r="A35" s="224"/>
      <c r="B35" s="242" t="s">
        <v>119</v>
      </c>
      <c r="C35" s="242"/>
      <c r="D35" s="242"/>
      <c r="E35" s="242"/>
      <c r="F35" s="242"/>
      <c r="G35" s="258"/>
      <c r="H35" s="243"/>
    </row>
    <row r="36" spans="1:8" ht="13.8" thickBot="1" x14ac:dyDescent="0.3">
      <c r="A36" s="285"/>
      <c r="B36" s="233"/>
      <c r="C36" s="233"/>
      <c r="D36" s="233"/>
      <c r="E36" s="233"/>
      <c r="F36" s="233"/>
      <c r="G36" s="256"/>
      <c r="H36" s="239"/>
    </row>
    <row r="37" spans="1:8" ht="13.8" thickBot="1" x14ac:dyDescent="0.3"/>
    <row r="38" spans="1:8" ht="27" thickBot="1" x14ac:dyDescent="0.3">
      <c r="A38" s="219" t="s">
        <v>120</v>
      </c>
      <c r="B38" s="220" t="s">
        <v>121</v>
      </c>
      <c r="C38" s="220"/>
      <c r="D38" s="260" t="s">
        <v>90</v>
      </c>
      <c r="E38" s="260" t="s">
        <v>91</v>
      </c>
      <c r="F38" s="221" t="s">
        <v>92</v>
      </c>
      <c r="G38" s="261" t="s">
        <v>93</v>
      </c>
      <c r="H38" s="222" t="s">
        <v>94</v>
      </c>
    </row>
    <row r="39" spans="1:8" x14ac:dyDescent="0.25">
      <c r="A39" s="224"/>
      <c r="B39" s="230"/>
      <c r="C39" s="230"/>
      <c r="D39" s="230"/>
      <c r="E39" s="230"/>
      <c r="F39" s="230"/>
      <c r="G39" s="230"/>
      <c r="H39" s="241"/>
    </row>
    <row r="40" spans="1:8" x14ac:dyDescent="0.25">
      <c r="A40" s="224"/>
      <c r="B40" s="230"/>
      <c r="C40" s="230"/>
      <c r="D40" s="230"/>
      <c r="E40" s="230"/>
      <c r="F40" s="230"/>
      <c r="G40" s="230"/>
      <c r="H40" s="241"/>
    </row>
    <row r="41" spans="1:8" x14ac:dyDescent="0.25">
      <c r="A41" s="224"/>
      <c r="B41" s="230"/>
      <c r="C41" s="230"/>
      <c r="D41" s="230"/>
      <c r="E41" s="230"/>
      <c r="F41" s="230"/>
      <c r="G41" s="230"/>
      <c r="H41" s="241"/>
    </row>
    <row r="42" spans="1:8" ht="13.8" thickBot="1" x14ac:dyDescent="0.3">
      <c r="A42" s="285"/>
      <c r="B42" s="233"/>
      <c r="C42" s="233"/>
      <c r="D42" s="233"/>
      <c r="E42" s="233"/>
      <c r="F42" s="233"/>
      <c r="G42" s="234"/>
      <c r="H42" s="238"/>
    </row>
    <row r="43" spans="1:8" ht="13.8" thickBot="1" x14ac:dyDescent="0.3">
      <c r="G43" s="217"/>
      <c r="H43" s="217"/>
    </row>
    <row r="44" spans="1:8" ht="27" thickBot="1" x14ac:dyDescent="0.3">
      <c r="A44" s="219" t="s">
        <v>122</v>
      </c>
      <c r="B44" s="220" t="s">
        <v>121</v>
      </c>
      <c r="C44" s="220"/>
      <c r="D44" s="260" t="s">
        <v>90</v>
      </c>
      <c r="E44" s="260" t="s">
        <v>91</v>
      </c>
      <c r="F44" s="221" t="s">
        <v>92</v>
      </c>
      <c r="G44" s="261" t="s">
        <v>93</v>
      </c>
      <c r="H44" s="222" t="s">
        <v>94</v>
      </c>
    </row>
    <row r="45" spans="1:8" x14ac:dyDescent="0.25">
      <c r="A45" s="224"/>
      <c r="B45" s="230" t="s">
        <v>106</v>
      </c>
      <c r="C45" s="230"/>
      <c r="D45" s="230"/>
      <c r="E45" s="230"/>
      <c r="F45" s="230"/>
      <c r="G45" s="257"/>
      <c r="H45" s="241"/>
    </row>
    <row r="46" spans="1:8" x14ac:dyDescent="0.25">
      <c r="A46" s="224"/>
      <c r="B46" s="263" t="s">
        <v>123</v>
      </c>
      <c r="C46" s="263"/>
      <c r="D46" s="229"/>
      <c r="E46" s="229"/>
      <c r="F46" s="229"/>
      <c r="G46" s="257"/>
      <c r="H46" s="245"/>
    </row>
    <row r="47" spans="1:8" x14ac:dyDescent="0.25">
      <c r="A47" s="224"/>
      <c r="B47" s="263"/>
      <c r="C47" s="263"/>
      <c r="D47" s="229"/>
      <c r="E47" s="229"/>
      <c r="F47" s="229"/>
      <c r="G47" s="257"/>
      <c r="H47" s="236"/>
    </row>
    <row r="48" spans="1:8" ht="13.8" thickBot="1" x14ac:dyDescent="0.3">
      <c r="A48" s="285"/>
      <c r="B48" s="265" t="s">
        <v>124</v>
      </c>
      <c r="C48" s="265"/>
      <c r="D48" s="233"/>
      <c r="E48" s="233"/>
      <c r="F48" s="233"/>
      <c r="G48" s="256"/>
      <c r="H48" s="239"/>
    </row>
    <row r="49" spans="1:8" ht="13.8" thickBot="1" x14ac:dyDescent="0.3"/>
    <row r="50" spans="1:8" ht="27" thickBot="1" x14ac:dyDescent="0.3">
      <c r="A50" s="219" t="s">
        <v>125</v>
      </c>
      <c r="B50" s="220"/>
      <c r="C50" s="220"/>
      <c r="D50" s="260" t="s">
        <v>90</v>
      </c>
      <c r="E50" s="260" t="s">
        <v>91</v>
      </c>
      <c r="F50" s="221" t="s">
        <v>92</v>
      </c>
      <c r="G50" s="261" t="s">
        <v>93</v>
      </c>
      <c r="H50" s="222" t="s">
        <v>94</v>
      </c>
    </row>
    <row r="51" spans="1:8" x14ac:dyDescent="0.25">
      <c r="A51" s="289"/>
      <c r="B51" s="246"/>
      <c r="C51" s="246"/>
      <c r="D51" s="247"/>
      <c r="E51" s="247"/>
      <c r="F51" s="247"/>
      <c r="G51" s="262"/>
      <c r="H51" s="248"/>
    </row>
    <row r="52" spans="1:8" x14ac:dyDescent="0.25">
      <c r="A52" s="224"/>
      <c r="B52" s="229" t="s">
        <v>126</v>
      </c>
      <c r="C52" s="229"/>
      <c r="D52" s="229"/>
      <c r="E52" s="229"/>
      <c r="F52" s="229"/>
      <c r="G52" s="255"/>
      <c r="H52" s="231"/>
    </row>
    <row r="53" spans="1:8" x14ac:dyDescent="0.25">
      <c r="A53" s="224"/>
      <c r="B53" s="229" t="s">
        <v>127</v>
      </c>
      <c r="C53" s="229"/>
      <c r="D53" s="229"/>
      <c r="E53" s="229"/>
      <c r="F53" s="229"/>
      <c r="G53" s="255"/>
      <c r="H53" s="231"/>
    </row>
    <row r="54" spans="1:8" x14ac:dyDescent="0.25">
      <c r="A54" s="224"/>
      <c r="B54" s="229" t="s">
        <v>165</v>
      </c>
      <c r="C54" s="229"/>
      <c r="D54" s="229"/>
      <c r="E54" s="229"/>
      <c r="F54" s="229"/>
      <c r="G54" s="255"/>
      <c r="H54" s="231"/>
    </row>
    <row r="55" spans="1:8" x14ac:dyDescent="0.25">
      <c r="A55" s="224"/>
      <c r="B55" s="229" t="s">
        <v>166</v>
      </c>
      <c r="C55" s="229"/>
      <c r="D55" s="229"/>
      <c r="E55" s="229"/>
      <c r="F55" s="229"/>
      <c r="G55" s="255"/>
      <c r="H55" s="231"/>
    </row>
    <row r="56" spans="1:8" x14ac:dyDescent="0.25">
      <c r="A56" s="224"/>
      <c r="B56" s="229" t="s">
        <v>128</v>
      </c>
      <c r="C56" s="229"/>
      <c r="D56" s="229"/>
      <c r="E56" s="229"/>
      <c r="F56" s="229"/>
      <c r="G56" s="255"/>
      <c r="H56" s="231"/>
    </row>
    <row r="57" spans="1:8" x14ac:dyDescent="0.25">
      <c r="A57" s="224"/>
      <c r="B57" s="229" t="s">
        <v>169</v>
      </c>
      <c r="C57" s="229"/>
      <c r="D57" s="229"/>
      <c r="E57" s="229"/>
      <c r="F57" s="229"/>
      <c r="G57" s="255"/>
      <c r="H57" s="231"/>
    </row>
    <row r="58" spans="1:8" x14ac:dyDescent="0.25">
      <c r="A58" s="224"/>
      <c r="B58" s="229" t="s">
        <v>171</v>
      </c>
      <c r="C58" s="229"/>
      <c r="D58" s="229"/>
      <c r="E58" s="229"/>
      <c r="F58" s="229"/>
      <c r="G58" s="255"/>
      <c r="H58" s="231"/>
    </row>
    <row r="59" spans="1:8" x14ac:dyDescent="0.25">
      <c r="A59" s="224"/>
      <c r="B59" s="229" t="s">
        <v>170</v>
      </c>
      <c r="C59" s="229"/>
      <c r="D59" s="229"/>
      <c r="E59" s="229"/>
      <c r="F59" s="229"/>
      <c r="G59" s="255"/>
      <c r="H59" s="231"/>
    </row>
    <row r="60" spans="1:8" x14ac:dyDescent="0.25">
      <c r="A60" s="224"/>
      <c r="B60" s="230" t="s">
        <v>129</v>
      </c>
      <c r="C60" s="230"/>
      <c r="D60" s="229"/>
      <c r="E60" s="229"/>
      <c r="F60" s="229"/>
      <c r="G60" s="255"/>
      <c r="H60" s="231"/>
    </row>
    <row r="61" spans="1:8" x14ac:dyDescent="0.25">
      <c r="A61" s="224"/>
      <c r="B61" s="230" t="s">
        <v>130</v>
      </c>
      <c r="C61" s="230"/>
      <c r="D61" s="229"/>
      <c r="E61" s="229"/>
      <c r="F61" s="229"/>
      <c r="G61" s="255"/>
      <c r="H61" s="231"/>
    </row>
    <row r="62" spans="1:8" x14ac:dyDescent="0.25">
      <c r="A62" s="224"/>
      <c r="B62" s="229" t="s">
        <v>131</v>
      </c>
      <c r="C62" s="229"/>
      <c r="D62" s="229"/>
      <c r="E62" s="229"/>
      <c r="F62" s="229"/>
      <c r="G62" s="255"/>
      <c r="H62" s="231"/>
    </row>
    <row r="63" spans="1:8" ht="13.8" thickBot="1" x14ac:dyDescent="0.3">
      <c r="A63" s="285"/>
      <c r="B63" s="234" t="s">
        <v>167</v>
      </c>
      <c r="C63" s="234"/>
      <c r="D63" s="233"/>
      <c r="E63" s="233"/>
      <c r="F63" s="233"/>
      <c r="G63" s="259"/>
      <c r="H63" s="235"/>
    </row>
    <row r="64" spans="1:8" ht="13.8" thickBot="1" x14ac:dyDescent="0.3"/>
    <row r="65" spans="1:8" s="215" customFormat="1" ht="27" thickBot="1" x14ac:dyDescent="0.3">
      <c r="A65" s="219" t="s">
        <v>132</v>
      </c>
      <c r="B65" s="260"/>
      <c r="C65" s="260"/>
      <c r="D65" s="260" t="s">
        <v>90</v>
      </c>
      <c r="E65" s="260" t="s">
        <v>91</v>
      </c>
      <c r="F65" s="221" t="s">
        <v>92</v>
      </c>
      <c r="G65" s="261" t="s">
        <v>93</v>
      </c>
      <c r="H65" s="222" t="s">
        <v>94</v>
      </c>
    </row>
    <row r="66" spans="1:8" x14ac:dyDescent="0.25">
      <c r="A66" s="224"/>
      <c r="B66" s="230" t="s">
        <v>133</v>
      </c>
      <c r="C66" s="230"/>
      <c r="D66" s="229"/>
      <c r="E66" s="229"/>
      <c r="F66" s="229"/>
      <c r="G66" s="255"/>
      <c r="H66" s="231"/>
    </row>
    <row r="67" spans="1:8" x14ac:dyDescent="0.25">
      <c r="A67" s="224"/>
      <c r="B67" s="230" t="s">
        <v>134</v>
      </c>
      <c r="C67" s="230"/>
      <c r="D67" s="229"/>
      <c r="E67" s="229"/>
      <c r="F67" s="229"/>
      <c r="G67" s="255"/>
      <c r="H67" s="231"/>
    </row>
    <row r="68" spans="1:8" x14ac:dyDescent="0.25">
      <c r="A68" s="224"/>
      <c r="B68" s="230" t="s">
        <v>168</v>
      </c>
      <c r="C68" s="230"/>
      <c r="D68" s="229"/>
      <c r="E68" s="229"/>
      <c r="F68" s="229"/>
      <c r="G68" s="255"/>
      <c r="H68" s="231"/>
    </row>
    <row r="69" spans="1:8" x14ac:dyDescent="0.25">
      <c r="A69" s="224"/>
      <c r="B69" s="229" t="s">
        <v>135</v>
      </c>
      <c r="C69" s="229"/>
      <c r="D69" s="229"/>
      <c r="E69" s="229"/>
      <c r="F69" s="229"/>
      <c r="G69" s="255"/>
      <c r="H69" s="231"/>
    </row>
    <row r="70" spans="1:8" ht="13.8" thickBot="1" x14ac:dyDescent="0.3">
      <c r="A70" s="285"/>
      <c r="B70" s="233" t="s">
        <v>136</v>
      </c>
      <c r="C70" s="233"/>
      <c r="D70" s="233"/>
      <c r="E70" s="233"/>
      <c r="F70" s="233"/>
      <c r="G70" s="259"/>
      <c r="H70" s="235"/>
    </row>
  </sheetData>
  <conditionalFormatting sqref="A3:A11 A14:A16 A19:A23 A26:A29 A32:A36 A39:A42 A45:A48 A51:A63 A66:A70">
    <cfRule type="containsText" dxfId="3" priority="1" operator="containsText" text="Complete (No Action Needed)">
      <formula>NOT(ISERROR(SEARCH("Complete (No Action Needed)",A3)))</formula>
    </cfRule>
    <cfRule type="containsText" dxfId="2" priority="2" operator="containsText" text="Complete (No Action Needded)">
      <formula>NOT(ISERROR(SEARCH("Complete (No Action Needded)",A3)))</formula>
    </cfRule>
    <cfRule type="containsText" dxfId="1" priority="3" operator="containsText" text="In Progress">
      <formula>NOT(ISERROR(SEARCH("In Progress",A3)))</formula>
    </cfRule>
    <cfRule type="containsText" dxfId="0" priority="4" operator="containsText" text="Need to Complete">
      <formula>NOT(ISERROR(SEARCH("Need to Complete",A3)))</formula>
    </cfRule>
  </conditionalFormatting>
  <dataValidations count="1">
    <dataValidation type="list" allowBlank="1" showInputMessage="1" showErrorMessage="1" sqref="A3:A11 A14:A16 A19:A23 A26:A29 A32:A36 A39:A42 A45:A48 A52:A63 A66:A70" xr:uid="{6F08941D-D73F-4441-99C3-7DD25DF2F91C}">
      <formula1>"Need to Complete, In Progress, Complete (No Action Needed)"</formula1>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7BE1D5-5578-4B61-89EF-CF56CB1FA524}">
  <dimension ref="B6:K40"/>
  <sheetViews>
    <sheetView topLeftCell="B1" workbookViewId="0">
      <selection activeCell="C24" sqref="C24:E24"/>
    </sheetView>
  </sheetViews>
  <sheetFormatPr defaultColWidth="8.77734375" defaultRowHeight="13.2" x14ac:dyDescent="0.25"/>
  <cols>
    <col min="2" max="2" width="36.77734375" customWidth="1"/>
    <col min="3" max="3" width="18.109375" customWidth="1"/>
    <col min="4" max="5" width="18.33203125" customWidth="1"/>
    <col min="6" max="6" width="18.44140625" customWidth="1"/>
    <col min="7" max="7" width="18.33203125" customWidth="1"/>
    <col min="8" max="8" width="43.6640625" customWidth="1"/>
    <col min="9" max="9" width="27.109375" customWidth="1"/>
    <col min="10" max="10" width="16.33203125" customWidth="1"/>
    <col min="11" max="11" width="11.109375" customWidth="1"/>
  </cols>
  <sheetData>
    <row r="6" spans="2:11" ht="13.8" x14ac:dyDescent="0.25">
      <c r="B6" s="348"/>
      <c r="C6" s="348"/>
      <c r="D6" s="348"/>
      <c r="E6" s="348"/>
      <c r="F6" s="348"/>
      <c r="G6" s="348"/>
      <c r="H6" s="348"/>
      <c r="I6" s="348"/>
      <c r="J6" s="348"/>
      <c r="K6" s="348"/>
    </row>
    <row r="7" spans="2:11" ht="13.8" x14ac:dyDescent="0.25">
      <c r="B7" s="348"/>
      <c r="C7" s="348"/>
      <c r="D7" s="348"/>
      <c r="E7" s="348"/>
      <c r="F7" s="348"/>
      <c r="G7" s="348"/>
      <c r="H7" s="348"/>
      <c r="I7" s="348"/>
      <c r="J7" s="348"/>
      <c r="K7" s="348"/>
    </row>
    <row r="8" spans="2:11" ht="13.8" x14ac:dyDescent="0.25">
      <c r="B8" s="349"/>
      <c r="C8" s="349"/>
      <c r="D8" s="349"/>
      <c r="E8" s="349"/>
      <c r="F8" s="349"/>
      <c r="G8" s="349"/>
      <c r="H8" s="349"/>
      <c r="I8" s="349"/>
      <c r="J8" s="349"/>
      <c r="K8" s="349"/>
    </row>
    <row r="9" spans="2:11" ht="13.8" x14ac:dyDescent="0.25">
      <c r="B9" s="350" t="s">
        <v>60</v>
      </c>
      <c r="C9" s="350"/>
      <c r="D9" s="350"/>
      <c r="E9" s="350"/>
      <c r="F9" s="350"/>
      <c r="G9" s="350"/>
      <c r="H9" s="350"/>
      <c r="I9" s="350"/>
      <c r="J9" s="350"/>
      <c r="K9" s="350"/>
    </row>
    <row r="10" spans="2:11" ht="13.8" thickBot="1" x14ac:dyDescent="0.3"/>
    <row r="11" spans="2:11" ht="15.6" x14ac:dyDescent="0.3">
      <c r="B11" s="105" t="s">
        <v>61</v>
      </c>
      <c r="C11" s="342">
        <f>Budget!E3</f>
        <v>0</v>
      </c>
      <c r="D11" s="343"/>
      <c r="E11" s="344"/>
      <c r="H11" s="345" t="s">
        <v>62</v>
      </c>
      <c r="I11" s="346"/>
      <c r="J11" s="346"/>
      <c r="K11" s="347"/>
    </row>
    <row r="12" spans="2:11" ht="13.8" x14ac:dyDescent="0.25">
      <c r="B12" s="106" t="s">
        <v>63</v>
      </c>
      <c r="C12" s="101" t="s">
        <v>64</v>
      </c>
      <c r="D12" s="102"/>
      <c r="E12" s="107"/>
      <c r="H12" s="379" t="s">
        <v>65</v>
      </c>
      <c r="I12" s="351" t="s">
        <v>66</v>
      </c>
      <c r="J12" s="375" t="s">
        <v>67</v>
      </c>
      <c r="K12" s="377" t="s">
        <v>6</v>
      </c>
    </row>
    <row r="13" spans="2:11" ht="13.8" x14ac:dyDescent="0.25">
      <c r="B13" s="108">
        <f>Budget!L8</f>
        <v>0</v>
      </c>
      <c r="C13" s="354">
        <f>Budget!L6</f>
        <v>0</v>
      </c>
      <c r="D13" s="355"/>
      <c r="E13" s="356"/>
      <c r="H13" s="379"/>
      <c r="I13" s="352"/>
      <c r="J13" s="376"/>
      <c r="K13" s="378"/>
    </row>
    <row r="14" spans="2:11" ht="13.8" x14ac:dyDescent="0.25">
      <c r="B14" s="108" t="str">
        <f>Budget!L9</f>
        <v xml:space="preserve"> </v>
      </c>
      <c r="C14" s="354" t="str">
        <f>Budget!L7</f>
        <v xml:space="preserve"> </v>
      </c>
      <c r="D14" s="355"/>
      <c r="E14" s="356"/>
      <c r="H14" s="353" t="s">
        <v>68</v>
      </c>
      <c r="I14" s="373">
        <v>0</v>
      </c>
      <c r="J14" s="373">
        <v>0</v>
      </c>
      <c r="K14" s="374">
        <f>SUM(I14:J14)</f>
        <v>0</v>
      </c>
    </row>
    <row r="15" spans="2:11" ht="13.8" x14ac:dyDescent="0.25">
      <c r="B15" s="108">
        <f>Budget!L10</f>
        <v>0</v>
      </c>
      <c r="C15" s="354"/>
      <c r="D15" s="355"/>
      <c r="E15" s="356"/>
      <c r="H15" s="353"/>
      <c r="I15" s="373"/>
      <c r="J15" s="373"/>
      <c r="K15" s="374"/>
    </row>
    <row r="16" spans="2:11" ht="13.8" x14ac:dyDescent="0.25">
      <c r="B16" s="108" t="str">
        <f>Budget!L11</f>
        <v xml:space="preserve"> </v>
      </c>
      <c r="C16" s="354"/>
      <c r="D16" s="355"/>
      <c r="E16" s="356"/>
      <c r="H16" s="353" t="s">
        <v>69</v>
      </c>
      <c r="I16" s="357">
        <f>SUMIF(Budget!$D$29:$D$35, "I", Budget!G29:G35)+(SUMIF(Budget!$H$29:$H$35, "I", Budget!I29:I35)/Budget!G9)+(SUMIF(Budget!$D$29:$D$35, "I", Budget!L29:L35)/Budget!$G$9)</f>
        <v>0</v>
      </c>
      <c r="J16" s="357">
        <f>SUMIF(Budget!$D$29:$D$35, "E", Budget!$G$29:$G$35)</f>
        <v>0</v>
      </c>
      <c r="K16" s="372">
        <f>SUM(I16:J17)</f>
        <v>0</v>
      </c>
    </row>
    <row r="17" spans="2:11" ht="13.8" x14ac:dyDescent="0.25">
      <c r="B17" s="108">
        <f>Budget!L12</f>
        <v>0</v>
      </c>
      <c r="C17" s="354"/>
      <c r="D17" s="355"/>
      <c r="E17" s="356"/>
      <c r="H17" s="353"/>
      <c r="I17" s="357"/>
      <c r="J17" s="357"/>
      <c r="K17" s="372"/>
    </row>
    <row r="18" spans="2:11" ht="12.75" customHeight="1" x14ac:dyDescent="0.25">
      <c r="B18" s="364" t="s">
        <v>70</v>
      </c>
      <c r="C18" s="366"/>
      <c r="D18" s="367"/>
      <c r="E18" s="368"/>
      <c r="H18" s="353" t="s">
        <v>35</v>
      </c>
      <c r="I18" s="357">
        <f>SUMIF(Budget!$D$37:$D$40, "I", Budget!$G$37:$G$40)+(SUMIF(Budget!$H$37:$H$40, "I", Budget!$I$37:$I$40)/Budget!$G$9)+(SUMIF(Budget!$K$37:$K$40, "I", Budget!$L$37:$L$40)/Budget!$G$9)</f>
        <v>0</v>
      </c>
      <c r="J18" s="357">
        <f>SUMIF(Budget!$D$37:$D$40, "E", Budget!$G$37:$G$40)</f>
        <v>0</v>
      </c>
      <c r="K18" s="372">
        <f>SUM(I18:J19)</f>
        <v>0</v>
      </c>
    </row>
    <row r="19" spans="2:11" ht="12.75" customHeight="1" x14ac:dyDescent="0.25">
      <c r="B19" s="365"/>
      <c r="C19" s="369"/>
      <c r="D19" s="370"/>
      <c r="E19" s="371"/>
      <c r="H19" s="353"/>
      <c r="I19" s="357"/>
      <c r="J19" s="357"/>
      <c r="K19" s="372"/>
    </row>
    <row r="20" spans="2:11" ht="13.8" x14ac:dyDescent="0.25">
      <c r="B20" s="109" t="s">
        <v>71</v>
      </c>
      <c r="C20" s="358"/>
      <c r="D20" s="359"/>
      <c r="E20" s="360"/>
      <c r="H20" s="353" t="s">
        <v>19</v>
      </c>
      <c r="I20" s="357">
        <f>SUMIF(Budget!$D$16:$D$20, "I", Budget!$G$16:$G$20)+(SUMIF(Budget!$H$16:$H$20, "I", Budget!$I$16:$I$20)/Budget!$G$9)+(SUMIF(Budget!$K$16:$K$20, "I", Budget!$L$16:$L$20)/Budget!$G$9)</f>
        <v>0</v>
      </c>
      <c r="J20" s="357">
        <f>SUMIF(Budget!$D$16:$D$20, "E", Budget!$G$16:$G$20)</f>
        <v>0</v>
      </c>
      <c r="K20" s="372">
        <f>SUM(I20:J21)</f>
        <v>0</v>
      </c>
    </row>
    <row r="21" spans="2:11" ht="13.8" x14ac:dyDescent="0.25">
      <c r="B21" s="109" t="s">
        <v>72</v>
      </c>
      <c r="C21" s="361"/>
      <c r="D21" s="362"/>
      <c r="E21" s="363"/>
      <c r="H21" s="353"/>
      <c r="I21" s="357"/>
      <c r="J21" s="357"/>
      <c r="K21" s="372"/>
    </row>
    <row r="22" spans="2:11" ht="13.8" x14ac:dyDescent="0.25">
      <c r="B22" s="110" t="s">
        <v>73</v>
      </c>
      <c r="C22" s="354" t="str">
        <f>Budget!G5</f>
        <v>Spring/Summer 2025</v>
      </c>
      <c r="D22" s="355"/>
      <c r="E22" s="356"/>
      <c r="H22" s="122" t="s">
        <v>74</v>
      </c>
      <c r="I22" s="270">
        <f>SUMIF(Budget!$D$22:$D$27, "I",Budget!$G$22:$G$27)+(SUMIF(Budget!$H$22:$H$27, "I", Budget!$I$22:$I$27)/Budget!$G$9)+(SUMIF(Budget!$K$22:$K$27, "I", Budget!$L$22:$L$27)/Budget!$G$9)</f>
        <v>0</v>
      </c>
      <c r="J22" s="270">
        <f>SUMIF(Budget!$D$22:$D$27, "E", Budget!$G$22:$G$27)</f>
        <v>0</v>
      </c>
      <c r="K22" s="269">
        <f t="shared" ref="K22" si="0">SUM(I22:J22)</f>
        <v>0</v>
      </c>
    </row>
    <row r="23" spans="2:11" ht="13.8" x14ac:dyDescent="0.25">
      <c r="B23" s="111" t="s">
        <v>75</v>
      </c>
      <c r="C23" s="103">
        <f>Budget!G6</f>
        <v>0</v>
      </c>
      <c r="D23" s="104" t="s">
        <v>11</v>
      </c>
      <c r="E23" s="112">
        <f>Budget!G7</f>
        <v>0</v>
      </c>
      <c r="H23" s="353" t="s">
        <v>76</v>
      </c>
      <c r="I23" s="357">
        <f>SUMIF(Budget!$D$54:$D$59, "I", Budget!$G$54:$G$59)+(SUMIF(Budget!$H$61:$H$67, "I", Budget!$I$61:$I$67)/Budget!$G$9)+(SUMIF(Budget!$K$61:$K$67, "I", Budget!$L$61:$L$67)/Budget!$G$9)</f>
        <v>0</v>
      </c>
      <c r="J23" s="357">
        <f>SUMIF(Budget!$D$54:$D$59, "E", Budget!G54:G59)</f>
        <v>0</v>
      </c>
      <c r="K23" s="372">
        <f>SUM(I23:J24)</f>
        <v>0</v>
      </c>
    </row>
    <row r="24" spans="2:11" ht="13.8" x14ac:dyDescent="0.25">
      <c r="B24" s="113" t="s">
        <v>77</v>
      </c>
      <c r="C24" s="354">
        <f>Budget!L3</f>
        <v>0</v>
      </c>
      <c r="D24" s="355"/>
      <c r="E24" s="356"/>
      <c r="H24" s="353"/>
      <c r="I24" s="357"/>
      <c r="J24" s="357"/>
      <c r="K24" s="372"/>
    </row>
    <row r="25" spans="2:11" ht="13.8" x14ac:dyDescent="0.25">
      <c r="B25" s="113" t="s">
        <v>78</v>
      </c>
      <c r="C25" s="388"/>
      <c r="D25" s="388"/>
      <c r="E25" s="389"/>
      <c r="H25" s="123" t="s">
        <v>79</v>
      </c>
      <c r="I25" s="119">
        <f>SUMIF(Budget!$D$42:$D$52, "I", Budget!$G$42:$G$52)
+(SUMIF(Budget!$H$42:$H$52, "I", Budget!$I$42:$I$52)/Budget!$G$9)
+(SUMIF(Budget!$K$42:$K$52, "I", Budget!$L$42:$L$52)/Budget!$G$9)+SUMIF(Budget!$D$69:$D$78, "I", Budget!$G$69:$G$78)+(SUMIF(Budget!$H$69:$H$78, "I", Budget!$I$69:$I$78)/Budget!$G$9)+(SUMIF(Budget!$K$69:$K$78, "I", Budget!$L$69:$L$78)/Budget!$G$9)+SUMIF(Budget!$D$61:$D$67, "I", Budget!$G$61:$G$67)+(SUMIF(Budget!$H$61:$H$67, "I", Budget!$I$61:$I$67)/Budget!$G$9)+(SUMIF(Budget!$K$61:$K$67, "I", Budget!$L$61:$L$67)/Budget!$G$9)</f>
        <v>141.67000000000002</v>
      </c>
      <c r="J25" s="119">
        <f>SUMIF(Budget!$D$42:$D$52, "E", Budget!$G$42:$G$52)
+SUMIF(Budget!$D$69:$D$78, "E", Budget!$G$69:$G$78)+SUMIF(Budget!$D$61:$D$67, "E", Budget!$G$61:$G$67)</f>
        <v>0</v>
      </c>
      <c r="K25" s="124">
        <f>SUM(I25:J25)</f>
        <v>141.67000000000002</v>
      </c>
    </row>
    <row r="26" spans="2:11" ht="13.8" x14ac:dyDescent="0.25">
      <c r="B26" s="114" t="s">
        <v>80</v>
      </c>
      <c r="C26" s="385"/>
      <c r="D26" s="386"/>
      <c r="E26" s="387"/>
      <c r="H26" s="128" t="s">
        <v>81</v>
      </c>
      <c r="I26" s="294"/>
      <c r="J26" s="129"/>
      <c r="K26" s="130"/>
    </row>
    <row r="27" spans="2:11" ht="15.6" x14ac:dyDescent="0.3">
      <c r="B27" s="114" t="s">
        <v>82</v>
      </c>
      <c r="C27" s="385"/>
      <c r="D27" s="386"/>
      <c r="E27" s="387"/>
      <c r="H27" s="125" t="s">
        <v>83</v>
      </c>
      <c r="I27" s="120">
        <f>CEILING(SUM(I14:I26), 5)</f>
        <v>145</v>
      </c>
      <c r="J27" s="121">
        <f>CEILING(SUM(J14:J26), 2)</f>
        <v>0</v>
      </c>
      <c r="K27" s="126">
        <f>SUM(I27:J27)</f>
        <v>145</v>
      </c>
    </row>
    <row r="28" spans="2:11" ht="13.8" x14ac:dyDescent="0.25">
      <c r="B28" s="114" t="s">
        <v>84</v>
      </c>
      <c r="C28" s="385"/>
      <c r="D28" s="386"/>
      <c r="E28" s="387"/>
      <c r="H28" s="131" t="s">
        <v>85</v>
      </c>
      <c r="I28" s="294"/>
      <c r="J28" s="94"/>
      <c r="K28" s="127"/>
    </row>
    <row r="29" spans="2:11" ht="13.8" x14ac:dyDescent="0.25">
      <c r="B29" s="114" t="s">
        <v>86</v>
      </c>
      <c r="C29" s="385"/>
      <c r="D29" s="386"/>
      <c r="E29" s="387"/>
      <c r="H29" s="391" t="s">
        <v>87</v>
      </c>
      <c r="I29" s="393">
        <f>I27-I28</f>
        <v>145</v>
      </c>
      <c r="J29" s="393">
        <f>J27-J28</f>
        <v>0</v>
      </c>
      <c r="K29" s="380">
        <f>SUM(I29:J30)</f>
        <v>145</v>
      </c>
    </row>
    <row r="30" spans="2:11" ht="14.4" thickBot="1" x14ac:dyDescent="0.3">
      <c r="B30" s="115" t="s">
        <v>88</v>
      </c>
      <c r="C30" s="382">
        <f>Budget!G12</f>
        <v>0</v>
      </c>
      <c r="D30" s="383"/>
      <c r="E30" s="384"/>
      <c r="H30" s="392"/>
      <c r="I30" s="394"/>
      <c r="J30" s="394"/>
      <c r="K30" s="381"/>
    </row>
    <row r="31" spans="2:11" x14ac:dyDescent="0.25">
      <c r="B31" s="12"/>
      <c r="C31" s="390"/>
      <c r="D31" s="390"/>
      <c r="E31" s="390"/>
    </row>
    <row r="37" spans="9:11" ht="13.8" x14ac:dyDescent="0.25">
      <c r="K37" s="295"/>
    </row>
    <row r="38" spans="9:11" ht="13.8" x14ac:dyDescent="0.25">
      <c r="I38" s="296"/>
      <c r="J38" s="296"/>
      <c r="K38" s="296"/>
    </row>
    <row r="39" spans="9:11" ht="13.8" x14ac:dyDescent="0.25">
      <c r="I39" s="297"/>
    </row>
    <row r="40" spans="9:11" ht="13.8" x14ac:dyDescent="0.25">
      <c r="I40" s="297"/>
    </row>
  </sheetData>
  <mergeCells count="52">
    <mergeCell ref="C31:E31"/>
    <mergeCell ref="C29:E29"/>
    <mergeCell ref="H29:H30"/>
    <mergeCell ref="I29:I30"/>
    <mergeCell ref="J29:J30"/>
    <mergeCell ref="K29:K30"/>
    <mergeCell ref="C30:E30"/>
    <mergeCell ref="I23:I24"/>
    <mergeCell ref="J23:J24"/>
    <mergeCell ref="K23:K24"/>
    <mergeCell ref="C26:E26"/>
    <mergeCell ref="C27:E27"/>
    <mergeCell ref="C28:E28"/>
    <mergeCell ref="C25:E25"/>
    <mergeCell ref="K18:K19"/>
    <mergeCell ref="H16:H17"/>
    <mergeCell ref="K20:K21"/>
    <mergeCell ref="C13:E13"/>
    <mergeCell ref="C14:E14"/>
    <mergeCell ref="H14:H15"/>
    <mergeCell ref="I14:I15"/>
    <mergeCell ref="J14:J15"/>
    <mergeCell ref="K14:K15"/>
    <mergeCell ref="J16:J17"/>
    <mergeCell ref="K16:K17"/>
    <mergeCell ref="C15:E15"/>
    <mergeCell ref="C16:E16"/>
    <mergeCell ref="J12:J13"/>
    <mergeCell ref="K12:K13"/>
    <mergeCell ref="H12:H13"/>
    <mergeCell ref="B18:B19"/>
    <mergeCell ref="C18:E19"/>
    <mergeCell ref="H20:H21"/>
    <mergeCell ref="I20:I21"/>
    <mergeCell ref="J20:J21"/>
    <mergeCell ref="J18:J19"/>
    <mergeCell ref="I12:I13"/>
    <mergeCell ref="H23:H24"/>
    <mergeCell ref="C17:E17"/>
    <mergeCell ref="H18:H19"/>
    <mergeCell ref="I18:I19"/>
    <mergeCell ref="I16:I17"/>
    <mergeCell ref="C20:E20"/>
    <mergeCell ref="C21:E21"/>
    <mergeCell ref="C22:E22"/>
    <mergeCell ref="C24:E24"/>
    <mergeCell ref="C11:E11"/>
    <mergeCell ref="H11:K11"/>
    <mergeCell ref="B6:K6"/>
    <mergeCell ref="B7:K7"/>
    <mergeCell ref="B8:K8"/>
    <mergeCell ref="B9:K9"/>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Budget</vt:lpstr>
      <vt:lpstr>Checklist</vt:lpstr>
      <vt:lpstr>Overview</vt:lpstr>
      <vt:lpstr>Budget!Print_Area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Faculty-Led Program Budget Template</dc:title>
  <dc:subject/>
  <dc:creator>University of Cincinnati</dc:creator>
  <cp:keywords/>
  <dc:description/>
  <cp:lastModifiedBy>Kirsten Bartels</cp:lastModifiedBy>
  <cp:revision/>
  <dcterms:created xsi:type="dcterms:W3CDTF">2010-06-23T15:29:32Z</dcterms:created>
  <dcterms:modified xsi:type="dcterms:W3CDTF">2025-04-16T14:21:11Z</dcterms:modified>
  <cp:category/>
  <cp:contentStatus/>
</cp:coreProperties>
</file>